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95" activeTab="0"/>
  </bookViews>
  <sheets>
    <sheet name="4.old." sheetId="1" r:id="rId1"/>
    <sheet name="1-3 old" sheetId="2" r:id="rId2"/>
  </sheets>
  <definedNames>
    <definedName name="_xlnm.Print_Titles" localSheetId="1">'1-3 old'!$1:$5</definedName>
    <definedName name="_xlnm.Print_Titles" localSheetId="0">'4.old.'!$1:$5</definedName>
  </definedNames>
  <calcPr fullCalcOnLoad="1"/>
</workbook>
</file>

<file path=xl/sharedStrings.xml><?xml version="1.0" encoding="utf-8"?>
<sst xmlns="http://schemas.openxmlformats.org/spreadsheetml/2006/main" count="109" uniqueCount="69">
  <si>
    <t>TÖBB ÉVES KIHATÁSSAL JÁRÓ KÖTELEZETTSÉGEK</t>
  </si>
  <si>
    <t>II. táblázat</t>
  </si>
  <si>
    <t>A 70 millió Ft-os pályázati alap részletező táblázata</t>
  </si>
  <si>
    <t xml:space="preserve">  Megnevezés</t>
  </si>
  <si>
    <t>Összesen</t>
  </si>
  <si>
    <t>Saját forrás</t>
  </si>
  <si>
    <t>Támoga-tás</t>
  </si>
  <si>
    <t xml:space="preserve">Támoga-tás </t>
  </si>
  <si>
    <t>a) Tervezett, de vállalkozói szerződéssel vagy megállapodással le nem lekötött feladatok</t>
  </si>
  <si>
    <t>1. 2006.évi TEKI pályázatok</t>
  </si>
  <si>
    <t xml:space="preserve">    - Körös-toroki faház felújítás     </t>
  </si>
  <si>
    <t xml:space="preserve">    - Körös-t. sétány világítás</t>
  </si>
  <si>
    <t xml:space="preserve">    - Körös-t. úthálózat fejl.</t>
  </si>
  <si>
    <t xml:space="preserve">    - Rév I. utca útburkolat felúj.</t>
  </si>
  <si>
    <t xml:space="preserve">    - Busz pu. aszfalt burkolat felújítás</t>
  </si>
  <si>
    <t>Összesen:</t>
  </si>
  <si>
    <t>2. 2006. évi TRFC pályázat</t>
  </si>
  <si>
    <t xml:space="preserve">    - Kisréti út építése</t>
  </si>
  <si>
    <t xml:space="preserve">    - IH felújítás</t>
  </si>
  <si>
    <t xml:space="preserve">    - Rendelő intézet lift</t>
  </si>
  <si>
    <t xml:space="preserve">    - 27. Csongrádi Napok tám.</t>
  </si>
  <si>
    <t>3. DARFT-TEUT</t>
  </si>
  <si>
    <t xml:space="preserve">    - Szőlőhegyi u.</t>
  </si>
  <si>
    <t xml:space="preserve">    - Kert u.</t>
  </si>
  <si>
    <t xml:space="preserve">    - Jókai u.</t>
  </si>
  <si>
    <t xml:space="preserve">    - Egyéb költségek</t>
  </si>
  <si>
    <t>4. TRFC-SZP</t>
  </si>
  <si>
    <t xml:space="preserve">    - Turisztikai kiadvány</t>
  </si>
  <si>
    <t xml:space="preserve">5. Tűzoltó jármű beszerzése </t>
  </si>
  <si>
    <t>6. EGT pályázat</t>
  </si>
  <si>
    <t xml:space="preserve">     - nagymedence felújítás</t>
  </si>
  <si>
    <t>Mindösszesen (II. táblázat):</t>
  </si>
  <si>
    <t>I. táblázat</t>
  </si>
  <si>
    <t>Korábbi években elkezdődött, 2006. évre áthúzódó beruházások, felújítások</t>
  </si>
  <si>
    <t>2005.</t>
  </si>
  <si>
    <t>2006.</t>
  </si>
  <si>
    <t>2007.</t>
  </si>
  <si>
    <t>I. TEKI pályázatok</t>
  </si>
  <si>
    <t>1. 2005-ben befejezett, de a támogatás 2006. évi folyósítású</t>
  </si>
  <si>
    <t xml:space="preserve"> - Gyalogjárda felújítás IV. ütem</t>
  </si>
  <si>
    <t>- Kisrét I. ütem víz, szennyvíz kiépítése</t>
  </si>
  <si>
    <t xml:space="preserve"> - Pázmány Péter utca útburkolat építés</t>
  </si>
  <si>
    <t xml:space="preserve"> - Sport utca útburkolat építés</t>
  </si>
  <si>
    <t xml:space="preserve"> - Kenderföldek utca útburkolat építés</t>
  </si>
  <si>
    <t xml:space="preserve"> -Körös- toroki szennyvízátemelő rekonstrukciója</t>
  </si>
  <si>
    <t>II. CÉDE pályázatok</t>
  </si>
  <si>
    <t xml:space="preserve"> -Bokrosi konyha építése</t>
  </si>
  <si>
    <t xml:space="preserve"> - Gyógy- és strandfürdő szociális blokk felújítás</t>
  </si>
  <si>
    <t xml:space="preserve"> -Dr.SzarkaÖ..Egy.Eü.Int. eszközbeszerzés</t>
  </si>
  <si>
    <t>III. DARFT pályázatok</t>
  </si>
  <si>
    <t xml:space="preserve">1. Folyamatban lévő, 2006-ra áthúzódó </t>
  </si>
  <si>
    <t xml:space="preserve"> -DARFT-TEHU Folyékony hulladékszállító jármű beszerzése</t>
  </si>
  <si>
    <t xml:space="preserve">  </t>
  </si>
  <si>
    <t xml:space="preserve"> </t>
  </si>
  <si>
    <t>IV. TRFC pályázatok</t>
  </si>
  <si>
    <t xml:space="preserve">1. Folyamatban levő, 2006.-ra áthúzódó </t>
  </si>
  <si>
    <t>-Ipari Park belső infrastrukturális fejlesztése 2004. évi TRFC pályázat</t>
  </si>
  <si>
    <t>-Kisrét infrastruktúra, járda, kerékpárút, elektromos hálózat fejlesztése (III. ütem)</t>
  </si>
  <si>
    <t>V. ROP pályázat</t>
  </si>
  <si>
    <t xml:space="preserve"> -Fahíd-közúti híd közötti kerékpárútépítése</t>
  </si>
  <si>
    <t>VI. Nem pályázat útján megvalósuló beruházások</t>
  </si>
  <si>
    <t xml:space="preserve"> -Vasúton túli területek szennyvízcsatornázása</t>
  </si>
  <si>
    <t xml:space="preserve"> -Hársfa u.- Kis-Tisza u. sarkán üzemelő szennyvízátemelő villamos-energia igénye</t>
  </si>
  <si>
    <t>VII. Pályázaton nyert, vállalkozói szerződéssel még le nem kötött feladatok</t>
  </si>
  <si>
    <t xml:space="preserve">1. Vidre- éri belvízrendszer felső szakaszának átfogó rekonstrukciója </t>
  </si>
  <si>
    <t xml:space="preserve">2. Piroska J.t. piac fedett elárusító helyek kialakítása., padokkal </t>
  </si>
  <si>
    <t>Mindösszesen:</t>
  </si>
  <si>
    <t>Megjegyzés: a 2006. évi eredeti költségvetésben a kiemelten szedett összegek tervezhetők.</t>
  </si>
  <si>
    <t xml:space="preserve">                    A 2006. évben történt ÁFA csökkenés miatt a beruházási költségek év közbeni módosítása várható több tételnél.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</si>
</sst>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B23">
      <selection activeCell="J30" sqref="J30"/>
    </sheetView>
  </sheetViews>
  <sheetFormatPr defaultColWidth="9.00390625" defaultRowHeight="12.75"/>
  <cols>
    <col min="1" max="1" width="45.875" style="11" customWidth="1"/>
    <col min="2" max="2" width="7.75390625" style="12" customWidth="1"/>
    <col min="3" max="4" width="8.75390625" style="12" bestFit="1" customWidth="1"/>
    <col min="5" max="6" width="7.75390625" style="12" customWidth="1"/>
    <col min="7" max="7" width="8.75390625" style="12" bestFit="1" customWidth="1"/>
    <col min="8" max="10" width="7.75390625" style="12" customWidth="1"/>
    <col min="11" max="13" width="8.75390625" style="12" bestFit="1" customWidth="1"/>
    <col min="14" max="19" width="9.125" style="10" customWidth="1"/>
    <col min="20" max="16384" width="9.125" style="2" customWidth="1"/>
  </cols>
  <sheetData>
    <row r="1" spans="1:19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</row>
    <row r="2" spans="1:19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  <c r="O2" s="2"/>
      <c r="P2" s="2"/>
      <c r="Q2" s="2"/>
      <c r="R2" s="2"/>
      <c r="S2" s="2"/>
    </row>
    <row r="3" spans="1:19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  <c r="O3" s="2"/>
      <c r="P3" s="2"/>
      <c r="Q3" s="2"/>
      <c r="R3" s="2"/>
      <c r="S3" s="2"/>
    </row>
    <row r="4" spans="1:13" s="1" customFormat="1" ht="12.75">
      <c r="A4" s="21" t="s">
        <v>3</v>
      </c>
      <c r="B4" s="23">
        <v>2006</v>
      </c>
      <c r="C4" s="23"/>
      <c r="D4" s="23"/>
      <c r="E4" s="23">
        <v>2007</v>
      </c>
      <c r="F4" s="23"/>
      <c r="G4" s="23"/>
      <c r="H4" s="23">
        <v>2008</v>
      </c>
      <c r="I4" s="23"/>
      <c r="J4" s="23"/>
      <c r="K4" s="21" t="s">
        <v>4</v>
      </c>
      <c r="L4" s="21"/>
      <c r="M4" s="21"/>
    </row>
    <row r="5" spans="1:13" s="1" customFormat="1" ht="25.5">
      <c r="A5" s="22"/>
      <c r="B5" s="4" t="s">
        <v>5</v>
      </c>
      <c r="C5" s="4" t="s">
        <v>6</v>
      </c>
      <c r="D5" s="4" t="s">
        <v>4</v>
      </c>
      <c r="E5" s="4" t="s">
        <v>5</v>
      </c>
      <c r="F5" s="4" t="s">
        <v>7</v>
      </c>
      <c r="G5" s="4" t="s">
        <v>4</v>
      </c>
      <c r="H5" s="4" t="s">
        <v>5</v>
      </c>
      <c r="I5" s="4" t="s">
        <v>6</v>
      </c>
      <c r="J5" s="4" t="s">
        <v>4</v>
      </c>
      <c r="K5" s="4" t="s">
        <v>5</v>
      </c>
      <c r="L5" s="4" t="s">
        <v>6</v>
      </c>
      <c r="M5" s="4" t="s">
        <v>4</v>
      </c>
    </row>
    <row r="6" spans="1:19" s="1" customFormat="1" ht="25.5">
      <c r="A6" s="5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  <c r="S6" s="7"/>
    </row>
    <row r="7" spans="1:19" s="1" customFormat="1" ht="12.75">
      <c r="A7" s="5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</row>
    <row r="8" spans="1:13" ht="12.75">
      <c r="A8" s="8" t="s">
        <v>10</v>
      </c>
      <c r="B8" s="18">
        <v>1881</v>
      </c>
      <c r="C8" s="9">
        <v>4389</v>
      </c>
      <c r="D8" s="9">
        <f>SUM(B8:C8)</f>
        <v>6270</v>
      </c>
      <c r="E8" s="9">
        <v>900</v>
      </c>
      <c r="F8" s="9">
        <v>2100</v>
      </c>
      <c r="G8" s="9">
        <f>SUM(E8:F8)</f>
        <v>3000</v>
      </c>
      <c r="H8" s="9">
        <v>746</v>
      </c>
      <c r="I8" s="9">
        <v>1739</v>
      </c>
      <c r="J8" s="9">
        <f>SUM(H8:I8)</f>
        <v>2485</v>
      </c>
      <c r="K8" s="9">
        <f aca="true" t="shared" si="0" ref="K8:L12">B8+E8+H8</f>
        <v>3527</v>
      </c>
      <c r="L8" s="9">
        <f t="shared" si="0"/>
        <v>8228</v>
      </c>
      <c r="M8" s="9">
        <f>SUM(K8:L8)</f>
        <v>11755</v>
      </c>
    </row>
    <row r="9" spans="1:13" ht="12.75">
      <c r="A9" s="8" t="s">
        <v>11</v>
      </c>
      <c r="B9" s="18">
        <v>475</v>
      </c>
      <c r="C9" s="9">
        <v>1107</v>
      </c>
      <c r="D9" s="9">
        <f>SUM(B9:C9)</f>
        <v>1582</v>
      </c>
      <c r="E9" s="9">
        <v>224</v>
      </c>
      <c r="F9" s="9">
        <v>520</v>
      </c>
      <c r="G9" s="9">
        <f>SUM(E9:F9)</f>
        <v>744</v>
      </c>
      <c r="H9" s="9">
        <v>172</v>
      </c>
      <c r="I9" s="9">
        <v>400</v>
      </c>
      <c r="J9" s="9">
        <f>SUM(H9:I9)</f>
        <v>572</v>
      </c>
      <c r="K9" s="9">
        <f t="shared" si="0"/>
        <v>871</v>
      </c>
      <c r="L9" s="9">
        <f t="shared" si="0"/>
        <v>2027</v>
      </c>
      <c r="M9" s="9">
        <f>SUM(K9:L9)</f>
        <v>2898</v>
      </c>
    </row>
    <row r="10" spans="1:13" ht="12.75">
      <c r="A10" s="8" t="s">
        <v>12</v>
      </c>
      <c r="B10" s="18">
        <v>2976</v>
      </c>
      <c r="C10" s="9">
        <v>6944</v>
      </c>
      <c r="D10" s="9">
        <f>SUM(B10:C10)</f>
        <v>9920</v>
      </c>
      <c r="E10" s="9">
        <v>2331</v>
      </c>
      <c r="F10" s="9">
        <v>5439</v>
      </c>
      <c r="G10" s="9">
        <f>SUM(E10:F10)</f>
        <v>7770</v>
      </c>
      <c r="H10" s="9">
        <v>1593</v>
      </c>
      <c r="I10" s="9">
        <v>3717</v>
      </c>
      <c r="J10" s="9">
        <f>SUM(H10:I10)</f>
        <v>5310</v>
      </c>
      <c r="K10" s="9">
        <f t="shared" si="0"/>
        <v>6900</v>
      </c>
      <c r="L10" s="9">
        <f t="shared" si="0"/>
        <v>16100</v>
      </c>
      <c r="M10" s="9">
        <f>SUM(K10:L10)</f>
        <v>23000</v>
      </c>
    </row>
    <row r="11" spans="1:13" ht="12.75">
      <c r="A11" s="8" t="s">
        <v>13</v>
      </c>
      <c r="B11" s="18">
        <v>1543</v>
      </c>
      <c r="C11" s="9">
        <v>3599</v>
      </c>
      <c r="D11" s="9">
        <f>SUM(B11:C11)</f>
        <v>5142</v>
      </c>
      <c r="E11" s="9">
        <v>744</v>
      </c>
      <c r="F11" s="9">
        <v>1732</v>
      </c>
      <c r="G11" s="9">
        <f>SUM(E11:F11)</f>
        <v>2476</v>
      </c>
      <c r="H11" s="9">
        <v>572</v>
      </c>
      <c r="I11" s="9">
        <v>1333</v>
      </c>
      <c r="J11" s="9">
        <f>SUM(H11:I11)</f>
        <v>1905</v>
      </c>
      <c r="K11" s="9">
        <f t="shared" si="0"/>
        <v>2859</v>
      </c>
      <c r="L11" s="9">
        <f t="shared" si="0"/>
        <v>6664</v>
      </c>
      <c r="M11" s="9">
        <f>SUM(K11:L11)</f>
        <v>9523</v>
      </c>
    </row>
    <row r="12" spans="1:13" ht="12.75">
      <c r="A12" s="8" t="s">
        <v>14</v>
      </c>
      <c r="B12" s="18">
        <v>1359</v>
      </c>
      <c r="C12" s="9">
        <v>6771</v>
      </c>
      <c r="D12" s="9">
        <f>SUM(B12:C12)</f>
        <v>8130</v>
      </c>
      <c r="E12" s="9">
        <v>654</v>
      </c>
      <c r="F12" s="9">
        <v>1526</v>
      </c>
      <c r="G12" s="9">
        <f>SUM(E12:F12)</f>
        <v>2180</v>
      </c>
      <c r="H12" s="9">
        <v>506</v>
      </c>
      <c r="I12" s="9">
        <v>1179</v>
      </c>
      <c r="J12" s="9">
        <f>SUM(H12:I12)</f>
        <v>1685</v>
      </c>
      <c r="K12" s="9">
        <f t="shared" si="0"/>
        <v>2519</v>
      </c>
      <c r="L12" s="9">
        <f t="shared" si="0"/>
        <v>9476</v>
      </c>
      <c r="M12" s="9">
        <f>SUM(K12:L12)</f>
        <v>11995</v>
      </c>
    </row>
    <row r="13" spans="1:19" s="1" customFormat="1" ht="12.75">
      <c r="A13" s="5" t="s">
        <v>15</v>
      </c>
      <c r="B13" s="19">
        <f aca="true" t="shared" si="1" ref="B13:M13">SUM(B8:B12)</f>
        <v>8234</v>
      </c>
      <c r="C13" s="6">
        <f t="shared" si="1"/>
        <v>22810</v>
      </c>
      <c r="D13" s="6">
        <f t="shared" si="1"/>
        <v>31044</v>
      </c>
      <c r="E13" s="6">
        <f t="shared" si="1"/>
        <v>4853</v>
      </c>
      <c r="F13" s="6">
        <f t="shared" si="1"/>
        <v>11317</v>
      </c>
      <c r="G13" s="6">
        <f t="shared" si="1"/>
        <v>16170</v>
      </c>
      <c r="H13" s="6">
        <f t="shared" si="1"/>
        <v>3589</v>
      </c>
      <c r="I13" s="6">
        <f t="shared" si="1"/>
        <v>8368</v>
      </c>
      <c r="J13" s="6">
        <f t="shared" si="1"/>
        <v>11957</v>
      </c>
      <c r="K13" s="6">
        <f t="shared" si="1"/>
        <v>16676</v>
      </c>
      <c r="L13" s="6">
        <f t="shared" si="1"/>
        <v>42495</v>
      </c>
      <c r="M13" s="6">
        <f t="shared" si="1"/>
        <v>59171</v>
      </c>
      <c r="N13" s="7"/>
      <c r="O13" s="7"/>
      <c r="P13" s="7"/>
      <c r="Q13" s="7"/>
      <c r="R13" s="7"/>
      <c r="S13" s="7"/>
    </row>
    <row r="14" spans="1:19" s="1" customFormat="1" ht="12.75">
      <c r="A14" s="5" t="s">
        <v>16</v>
      </c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P14" s="7"/>
      <c r="Q14" s="7"/>
      <c r="R14" s="7"/>
      <c r="S14" s="7"/>
    </row>
    <row r="15" spans="1:13" ht="12.75">
      <c r="A15" s="8" t="s">
        <v>17</v>
      </c>
      <c r="B15" s="18">
        <v>5280</v>
      </c>
      <c r="C15" s="9">
        <v>12320</v>
      </c>
      <c r="D15" s="9">
        <f>SUM(B15:C15)</f>
        <v>17600</v>
      </c>
      <c r="E15" s="9">
        <v>12320</v>
      </c>
      <c r="F15" s="9">
        <v>28745</v>
      </c>
      <c r="G15" s="9">
        <f>SUM(E15:F15)</f>
        <v>41065</v>
      </c>
      <c r="H15" s="9">
        <v>0</v>
      </c>
      <c r="I15" s="9">
        <v>0</v>
      </c>
      <c r="J15" s="9">
        <v>0</v>
      </c>
      <c r="K15" s="9">
        <f aca="true" t="shared" si="2" ref="K15:L18">B15+E15+H15</f>
        <v>17600</v>
      </c>
      <c r="L15" s="9">
        <f t="shared" si="2"/>
        <v>41065</v>
      </c>
      <c r="M15" s="9">
        <f>SUM(K15:L15)</f>
        <v>58665</v>
      </c>
    </row>
    <row r="16" spans="1:13" ht="12.75">
      <c r="A16" s="8" t="s">
        <v>18</v>
      </c>
      <c r="B16" s="18">
        <v>2495</v>
      </c>
      <c r="C16" s="9">
        <v>5821</v>
      </c>
      <c r="D16" s="9">
        <f>SUM(B16:C16)</f>
        <v>8316</v>
      </c>
      <c r="E16" s="9">
        <v>20532</v>
      </c>
      <c r="F16" s="9">
        <v>47907</v>
      </c>
      <c r="G16" s="9">
        <f>SUM(E16:F16)</f>
        <v>68439</v>
      </c>
      <c r="H16" s="9">
        <v>0</v>
      </c>
      <c r="I16" s="9">
        <v>0</v>
      </c>
      <c r="J16" s="9">
        <v>0</v>
      </c>
      <c r="K16" s="9">
        <f t="shared" si="2"/>
        <v>23027</v>
      </c>
      <c r="L16" s="9">
        <f t="shared" si="2"/>
        <v>53728</v>
      </c>
      <c r="M16" s="9">
        <f>SUM(K16:L16)</f>
        <v>76755</v>
      </c>
    </row>
    <row r="17" spans="1:13" ht="12.75">
      <c r="A17" s="8" t="s">
        <v>19</v>
      </c>
      <c r="B17" s="18">
        <v>753</v>
      </c>
      <c r="C17" s="9">
        <v>1755</v>
      </c>
      <c r="D17" s="9">
        <f>SUM(B17:C17)</f>
        <v>2508</v>
      </c>
      <c r="E17" s="9">
        <v>1756</v>
      </c>
      <c r="F17" s="9">
        <v>4096</v>
      </c>
      <c r="G17" s="9">
        <f>SUM(E17:F17)</f>
        <v>5852</v>
      </c>
      <c r="H17" s="9">
        <v>0</v>
      </c>
      <c r="I17" s="9">
        <v>0</v>
      </c>
      <c r="J17" s="9">
        <v>0</v>
      </c>
      <c r="K17" s="9">
        <f t="shared" si="2"/>
        <v>2509</v>
      </c>
      <c r="L17" s="9">
        <f t="shared" si="2"/>
        <v>5851</v>
      </c>
      <c r="M17" s="9">
        <f>SUM(K17:L17)</f>
        <v>8360</v>
      </c>
    </row>
    <row r="18" spans="1:13" ht="12.75">
      <c r="A18" s="8" t="s">
        <v>20</v>
      </c>
      <c r="B18" s="18">
        <v>430</v>
      </c>
      <c r="C18" s="9">
        <v>1000</v>
      </c>
      <c r="D18" s="9">
        <f>SUM(B18:C18)</f>
        <v>1430</v>
      </c>
      <c r="E18" s="9">
        <v>0</v>
      </c>
      <c r="F18" s="9">
        <v>0</v>
      </c>
      <c r="G18" s="9">
        <f>SUM(E18:F18)</f>
        <v>0</v>
      </c>
      <c r="H18" s="9">
        <v>0</v>
      </c>
      <c r="I18" s="9">
        <v>0</v>
      </c>
      <c r="J18" s="9">
        <v>0</v>
      </c>
      <c r="K18" s="9">
        <f t="shared" si="2"/>
        <v>430</v>
      </c>
      <c r="L18" s="9">
        <f t="shared" si="2"/>
        <v>1000</v>
      </c>
      <c r="M18" s="9">
        <f>SUM(K18:L18)</f>
        <v>1430</v>
      </c>
    </row>
    <row r="19" spans="1:19" s="1" customFormat="1" ht="12.75">
      <c r="A19" s="5" t="s">
        <v>15</v>
      </c>
      <c r="B19" s="19">
        <f aca="true" t="shared" si="3" ref="B19:G19">SUM(B15:B18)</f>
        <v>8958</v>
      </c>
      <c r="C19" s="6">
        <f t="shared" si="3"/>
        <v>20896</v>
      </c>
      <c r="D19" s="6">
        <f t="shared" si="3"/>
        <v>29854</v>
      </c>
      <c r="E19" s="6">
        <f t="shared" si="3"/>
        <v>34608</v>
      </c>
      <c r="F19" s="6">
        <f t="shared" si="3"/>
        <v>80748</v>
      </c>
      <c r="G19" s="6">
        <f t="shared" si="3"/>
        <v>115356</v>
      </c>
      <c r="H19" s="6"/>
      <c r="I19" s="6"/>
      <c r="J19" s="6"/>
      <c r="K19" s="6">
        <f>SUM(K15:K18)</f>
        <v>43566</v>
      </c>
      <c r="L19" s="6">
        <f>SUM(L15:L18)</f>
        <v>101644</v>
      </c>
      <c r="M19" s="6">
        <f>SUM(K19:L19)</f>
        <v>145210</v>
      </c>
      <c r="N19" s="7"/>
      <c r="O19" s="7"/>
      <c r="P19" s="7"/>
      <c r="Q19" s="7"/>
      <c r="R19" s="7"/>
      <c r="S19" s="7"/>
    </row>
    <row r="20" spans="1:19" s="1" customFormat="1" ht="12.75">
      <c r="A20" s="5" t="s">
        <v>21</v>
      </c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</row>
    <row r="21" spans="1:13" ht="12.75">
      <c r="A21" s="8" t="s">
        <v>22</v>
      </c>
      <c r="B21" s="18">
        <v>15483</v>
      </c>
      <c r="C21" s="9">
        <v>15482</v>
      </c>
      <c r="D21" s="9">
        <f>SUM(B21:C21)</f>
        <v>30965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 aca="true" t="shared" si="4" ref="K21:L23">SUM(B21)</f>
        <v>15483</v>
      </c>
      <c r="L21" s="9">
        <f t="shared" si="4"/>
        <v>15482</v>
      </c>
      <c r="M21" s="9">
        <f>SUM(K21:L21)</f>
        <v>30965</v>
      </c>
    </row>
    <row r="22" spans="1:13" ht="12.75">
      <c r="A22" s="8" t="s">
        <v>23</v>
      </c>
      <c r="B22" s="18">
        <v>5376</v>
      </c>
      <c r="C22" s="9">
        <v>5375</v>
      </c>
      <c r="D22" s="9">
        <f>SUM(B22:C22)</f>
        <v>10751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4"/>
        <v>5376</v>
      </c>
      <c r="L22" s="9">
        <f t="shared" si="4"/>
        <v>5375</v>
      </c>
      <c r="M22" s="9">
        <f>SUM(K22:L22)</f>
        <v>10751</v>
      </c>
    </row>
    <row r="23" spans="1:13" ht="12.75">
      <c r="A23" s="8" t="s">
        <v>24</v>
      </c>
      <c r="B23" s="18">
        <v>6862</v>
      </c>
      <c r="C23" s="9">
        <v>6862</v>
      </c>
      <c r="D23" s="9">
        <f>SUM(B23:C23)</f>
        <v>13724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 t="shared" si="4"/>
        <v>6862</v>
      </c>
      <c r="L23" s="9">
        <f t="shared" si="4"/>
        <v>6862</v>
      </c>
      <c r="M23" s="9">
        <f>SUM(K23:L23)</f>
        <v>13724</v>
      </c>
    </row>
    <row r="24" spans="1:13" ht="12.75">
      <c r="A24" s="8" t="s">
        <v>25</v>
      </c>
      <c r="B24" s="18">
        <v>392</v>
      </c>
      <c r="C24" s="9"/>
      <c r="D24" s="9">
        <f>SUM(B24:C24)</f>
        <v>392</v>
      </c>
      <c r="E24" s="9"/>
      <c r="F24" s="9"/>
      <c r="G24" s="9"/>
      <c r="H24" s="9"/>
      <c r="I24" s="9"/>
      <c r="J24" s="9"/>
      <c r="K24" s="9">
        <v>392</v>
      </c>
      <c r="L24" s="9"/>
      <c r="M24" s="9">
        <v>392</v>
      </c>
    </row>
    <row r="25" spans="1:19" s="1" customFormat="1" ht="12.75">
      <c r="A25" s="5" t="s">
        <v>15</v>
      </c>
      <c r="B25" s="19">
        <f aca="true" t="shared" si="5" ref="B25:M25">SUM(B21:B24)</f>
        <v>28113</v>
      </c>
      <c r="C25" s="6">
        <f t="shared" si="5"/>
        <v>27719</v>
      </c>
      <c r="D25" s="6">
        <f t="shared" si="5"/>
        <v>55832</v>
      </c>
      <c r="E25" s="6">
        <f t="shared" si="5"/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28113</v>
      </c>
      <c r="L25" s="6">
        <f t="shared" si="5"/>
        <v>27719</v>
      </c>
      <c r="M25" s="6">
        <f t="shared" si="5"/>
        <v>55832</v>
      </c>
      <c r="N25" s="7"/>
      <c r="O25" s="7"/>
      <c r="P25" s="7"/>
      <c r="Q25" s="7"/>
      <c r="R25" s="7"/>
      <c r="S25" s="7"/>
    </row>
    <row r="26" spans="1:19" s="1" customFormat="1" ht="12.75">
      <c r="A26" s="5" t="s">
        <v>26</v>
      </c>
      <c r="B26" s="1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  <c r="P26" s="7"/>
      <c r="Q26" s="7"/>
      <c r="R26" s="7"/>
      <c r="S26" s="7"/>
    </row>
    <row r="27" spans="1:13" ht="12.75">
      <c r="A27" s="8" t="s">
        <v>27</v>
      </c>
      <c r="B27" s="18">
        <v>240</v>
      </c>
      <c r="C27" s="9">
        <v>960</v>
      </c>
      <c r="D27" s="9">
        <f>SUM(B27:C27)</f>
        <v>1200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240</v>
      </c>
      <c r="L27" s="9">
        <v>960</v>
      </c>
      <c r="M27" s="9">
        <v>1200</v>
      </c>
    </row>
    <row r="28" spans="1:19" s="1" customFormat="1" ht="12.75">
      <c r="A28" s="5" t="s">
        <v>15</v>
      </c>
      <c r="B28" s="19">
        <f>SUM(B27)</f>
        <v>240</v>
      </c>
      <c r="C28" s="6">
        <f>SUM(C27)</f>
        <v>960</v>
      </c>
      <c r="D28" s="6">
        <f>SUM(D27)</f>
        <v>1200</v>
      </c>
      <c r="E28" s="6">
        <f aca="true" t="shared" si="6" ref="E28:J28">SUM(E27)</f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  <c r="K28" s="6">
        <f>SUM(K27)</f>
        <v>240</v>
      </c>
      <c r="L28" s="6">
        <f>SUM(L27)</f>
        <v>960</v>
      </c>
      <c r="M28" s="6">
        <f>SUM(M27)</f>
        <v>1200</v>
      </c>
      <c r="N28" s="7"/>
      <c r="O28" s="7"/>
      <c r="P28" s="7"/>
      <c r="Q28" s="7"/>
      <c r="R28" s="7"/>
      <c r="S28" s="7"/>
    </row>
    <row r="29" spans="1:13" ht="12.75">
      <c r="A29" s="8" t="s">
        <v>28</v>
      </c>
      <c r="B29" s="18">
        <v>13000</v>
      </c>
      <c r="C29" s="9"/>
      <c r="D29" s="9">
        <v>13000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13000</v>
      </c>
      <c r="L29" s="9"/>
      <c r="M29" s="9">
        <v>13000</v>
      </c>
    </row>
    <row r="30" spans="1:19" s="1" customFormat="1" ht="12.75">
      <c r="A30" s="5" t="s">
        <v>15</v>
      </c>
      <c r="B30" s="19">
        <f>SUM(B29)</f>
        <v>13000</v>
      </c>
      <c r="C30" s="19"/>
      <c r="D30" s="6">
        <f>SUM(D29)</f>
        <v>13000</v>
      </c>
      <c r="E30" s="6">
        <f aca="true" t="shared" si="7" ref="E30:J30">SUM(E29)</f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>SUM(K29)</f>
        <v>13000</v>
      </c>
      <c r="L30" s="6"/>
      <c r="M30" s="6">
        <f>SUM(M29)</f>
        <v>13000</v>
      </c>
      <c r="N30" s="7"/>
      <c r="O30" s="7"/>
      <c r="P30" s="7"/>
      <c r="Q30" s="7"/>
      <c r="R30" s="7"/>
      <c r="S30" s="7"/>
    </row>
    <row r="31" spans="1:13" ht="12.75">
      <c r="A31" s="8" t="s">
        <v>29</v>
      </c>
      <c r="B31" s="1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8" t="s">
        <v>30</v>
      </c>
      <c r="B32" s="18">
        <v>6938</v>
      </c>
      <c r="C32" s="9">
        <v>39315</v>
      </c>
      <c r="D32" s="9">
        <f>SUM(B32:C32)</f>
        <v>46253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6938</v>
      </c>
      <c r="L32" s="9">
        <v>39315</v>
      </c>
      <c r="M32" s="9">
        <v>46253</v>
      </c>
    </row>
    <row r="33" spans="1:19" s="1" customFormat="1" ht="12.75">
      <c r="A33" s="5" t="s">
        <v>15</v>
      </c>
      <c r="B33" s="19">
        <f>SUM(B32)</f>
        <v>6938</v>
      </c>
      <c r="C33" s="6">
        <f>SUM(C32)</f>
        <v>39315</v>
      </c>
      <c r="D33" s="6">
        <f>SUM(D32)</f>
        <v>46253</v>
      </c>
      <c r="E33" s="6">
        <f aca="true" t="shared" si="8" ref="E33:J33">SUM(E32)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>SUM(K32)</f>
        <v>6938</v>
      </c>
      <c r="L33" s="6">
        <f>SUM(L32)</f>
        <v>39315</v>
      </c>
      <c r="M33" s="6">
        <f>SUM(M32)</f>
        <v>46253</v>
      </c>
      <c r="N33" s="7"/>
      <c r="O33" s="7"/>
      <c r="P33" s="7"/>
      <c r="Q33" s="7"/>
      <c r="R33" s="7"/>
      <c r="S33" s="7"/>
    </row>
    <row r="34" spans="1:19" s="1" customFormat="1" ht="12.75">
      <c r="A34" s="5" t="s">
        <v>31</v>
      </c>
      <c r="B34" s="6">
        <f>B33+B30+B28+B25+B19+B13</f>
        <v>65483</v>
      </c>
      <c r="C34" s="6">
        <f>C33+C30+C28+C25+C19+C13</f>
        <v>111700</v>
      </c>
      <c r="D34" s="6">
        <f>D33+D30+D28+D25+D19+D13</f>
        <v>177183</v>
      </c>
      <c r="E34" s="6">
        <f aca="true" t="shared" si="9" ref="E34:J34">E33+E30+E28+E25+E19+E13</f>
        <v>39461</v>
      </c>
      <c r="F34" s="6">
        <f t="shared" si="9"/>
        <v>92065</v>
      </c>
      <c r="G34" s="6">
        <f t="shared" si="9"/>
        <v>131526</v>
      </c>
      <c r="H34" s="6">
        <f t="shared" si="9"/>
        <v>3589</v>
      </c>
      <c r="I34" s="6">
        <f t="shared" si="9"/>
        <v>8368</v>
      </c>
      <c r="J34" s="6">
        <f t="shared" si="9"/>
        <v>11957</v>
      </c>
      <c r="K34" s="6">
        <f>K33+K30+K28+K25+K19+K13</f>
        <v>108533</v>
      </c>
      <c r="L34" s="6">
        <f>L33+L30+L28+L25+L19+L13</f>
        <v>212133</v>
      </c>
      <c r="M34" s="6">
        <f>M33+M30+M28+M25+M19+M13</f>
        <v>320666</v>
      </c>
      <c r="N34" s="7"/>
      <c r="O34" s="7"/>
      <c r="P34" s="7"/>
      <c r="Q34" s="7"/>
      <c r="R34" s="7"/>
      <c r="S34" s="7"/>
    </row>
  </sheetData>
  <mergeCells count="8">
    <mergeCell ref="A1:M1"/>
    <mergeCell ref="A2:M2"/>
    <mergeCell ref="A3:M3"/>
    <mergeCell ref="A4:A5"/>
    <mergeCell ref="B4:D4"/>
    <mergeCell ref="E4:G4"/>
    <mergeCell ref="H4:J4"/>
    <mergeCell ref="K4:M4"/>
  </mergeCells>
  <printOptions/>
  <pageMargins left="0.3937007874015748" right="0.3937007874015748" top="1.1811023622047245" bottom="0.5905511811023623" header="0.7086614173228347" footer="0.31496062992125984"/>
  <pageSetup horizontalDpi="600" verticalDpi="600" orientation="landscape" paperSize="9" r:id="rId1"/>
  <headerFooter alignWithMargins="0">
    <oddHeader>&amp;C&amp;P&amp;R&amp;8A..../2006.(V.....)Ökt.sz.rendelet 2.sz. melléklete
A módosított 7/2006. (II.28.) Ökt. rendelet 2/a/2 sz. melléklete
adatok eFt-ban</oddHeader>
    <oddFooter>&amp;L&amp;"Times New Roman,Dőlt"&amp;6&amp;F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workbookViewId="0" topLeftCell="A1">
      <selection activeCell="F41" sqref="F41"/>
    </sheetView>
  </sheetViews>
  <sheetFormatPr defaultColWidth="9.00390625" defaultRowHeight="12.75"/>
  <cols>
    <col min="1" max="1" width="47.375" style="11" customWidth="1"/>
    <col min="2" max="5" width="7.75390625" style="10" customWidth="1"/>
    <col min="6" max="6" width="8.25390625" style="10" bestFit="1" customWidth="1"/>
    <col min="7" max="7" width="8.125" style="10" bestFit="1" customWidth="1"/>
    <col min="8" max="10" width="7.75390625" style="10" customWidth="1"/>
    <col min="11" max="11" width="8.125" style="10" bestFit="1" customWidth="1"/>
    <col min="12" max="13" width="7.75390625" style="10" customWidth="1"/>
    <col min="14" max="19" width="9.125" style="10" customWidth="1"/>
    <col min="20" max="16384" width="9.125" style="2" customWidth="1"/>
  </cols>
  <sheetData>
    <row r="1" spans="1:19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</row>
    <row r="2" spans="1:19" ht="12.7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  <c r="O2" s="2"/>
      <c r="P2" s="2"/>
      <c r="Q2" s="2"/>
      <c r="R2" s="2"/>
      <c r="S2" s="2"/>
    </row>
    <row r="3" spans="1:19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  <c r="O3" s="2"/>
      <c r="P3" s="2"/>
      <c r="Q3" s="2"/>
      <c r="R3" s="2"/>
      <c r="S3" s="2"/>
    </row>
    <row r="4" spans="1:13" s="1" customFormat="1" ht="12.75">
      <c r="A4" s="21" t="s">
        <v>3</v>
      </c>
      <c r="B4" s="21" t="s">
        <v>34</v>
      </c>
      <c r="C4" s="21"/>
      <c r="D4" s="21"/>
      <c r="E4" s="21" t="s">
        <v>35</v>
      </c>
      <c r="F4" s="21"/>
      <c r="G4" s="21"/>
      <c r="H4" s="21" t="s">
        <v>36</v>
      </c>
      <c r="I4" s="21"/>
      <c r="J4" s="21"/>
      <c r="K4" s="21" t="s">
        <v>4</v>
      </c>
      <c r="L4" s="21"/>
      <c r="M4" s="21"/>
    </row>
    <row r="5" spans="1:13" s="1" customFormat="1" ht="25.5">
      <c r="A5" s="22"/>
      <c r="B5" s="3" t="s">
        <v>5</v>
      </c>
      <c r="C5" s="3" t="s">
        <v>6</v>
      </c>
      <c r="D5" s="3" t="s">
        <v>4</v>
      </c>
      <c r="E5" s="3" t="s">
        <v>5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4</v>
      </c>
      <c r="K5" s="3" t="s">
        <v>5</v>
      </c>
      <c r="L5" s="3" t="s">
        <v>6</v>
      </c>
      <c r="M5" s="3" t="s">
        <v>4</v>
      </c>
    </row>
    <row r="6" spans="1:19" s="1" customFormat="1" ht="12.75">
      <c r="A6" s="5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7"/>
      <c r="O6" s="7"/>
      <c r="P6" s="7"/>
      <c r="Q6" s="7"/>
      <c r="R6" s="7"/>
      <c r="S6" s="7"/>
    </row>
    <row r="7" spans="1:19" s="1" customFormat="1" ht="25.5">
      <c r="A7" s="5" t="s">
        <v>38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7"/>
      <c r="O7" s="7"/>
      <c r="P7" s="7"/>
      <c r="Q7" s="7"/>
      <c r="R7" s="7"/>
      <c r="S7" s="7"/>
    </row>
    <row r="8" spans="1:13" ht="12.75">
      <c r="A8" s="8" t="s">
        <v>39</v>
      </c>
      <c r="B8" s="14">
        <v>4621</v>
      </c>
      <c r="C8" s="15">
        <v>17732</v>
      </c>
      <c r="D8" s="15">
        <v>22353</v>
      </c>
      <c r="E8" s="17">
        <v>2717</v>
      </c>
      <c r="F8" s="17">
        <v>5543</v>
      </c>
      <c r="G8" s="17">
        <f aca="true" t="shared" si="0" ref="G8:G13">E8+F8</f>
        <v>8260</v>
      </c>
      <c r="H8" s="15">
        <v>0</v>
      </c>
      <c r="I8" s="15"/>
      <c r="J8" s="15"/>
      <c r="K8" s="14">
        <f aca="true" t="shared" si="1" ref="K8:L13">B8+E8+H8</f>
        <v>7338</v>
      </c>
      <c r="L8" s="15">
        <f t="shared" si="1"/>
        <v>23275</v>
      </c>
      <c r="M8" s="14">
        <f aca="true" t="shared" si="2" ref="M8:M13">K8+L8</f>
        <v>30613</v>
      </c>
    </row>
    <row r="9" spans="1:13" ht="12.75">
      <c r="A9" s="8" t="s">
        <v>40</v>
      </c>
      <c r="B9" s="14">
        <v>4350</v>
      </c>
      <c r="C9" s="15">
        <v>8700</v>
      </c>
      <c r="D9" s="15">
        <v>13050</v>
      </c>
      <c r="E9" s="17">
        <v>0</v>
      </c>
      <c r="F9" s="17">
        <v>5220</v>
      </c>
      <c r="G9" s="17">
        <f t="shared" si="0"/>
        <v>5220</v>
      </c>
      <c r="H9" s="15">
        <v>0</v>
      </c>
      <c r="I9" s="15">
        <v>3481</v>
      </c>
      <c r="J9" s="15">
        <f>H9+I9</f>
        <v>3481</v>
      </c>
      <c r="K9" s="14">
        <f t="shared" si="1"/>
        <v>4350</v>
      </c>
      <c r="L9" s="15">
        <f t="shared" si="1"/>
        <v>17401</v>
      </c>
      <c r="M9" s="14">
        <f t="shared" si="2"/>
        <v>21751</v>
      </c>
    </row>
    <row r="10" spans="1:13" ht="12.75">
      <c r="A10" s="8" t="s">
        <v>41</v>
      </c>
      <c r="B10" s="14">
        <v>4655</v>
      </c>
      <c r="C10" s="15">
        <v>7250</v>
      </c>
      <c r="D10" s="15">
        <v>11905</v>
      </c>
      <c r="E10" s="17">
        <v>0</v>
      </c>
      <c r="F10" s="17">
        <v>4350</v>
      </c>
      <c r="G10" s="17">
        <f t="shared" si="0"/>
        <v>4350</v>
      </c>
      <c r="H10" s="15">
        <v>0</v>
      </c>
      <c r="I10" s="15">
        <v>2900</v>
      </c>
      <c r="J10" s="15">
        <f>H10+I10</f>
        <v>2900</v>
      </c>
      <c r="K10" s="14">
        <f t="shared" si="1"/>
        <v>4655</v>
      </c>
      <c r="L10" s="15">
        <f t="shared" si="1"/>
        <v>14500</v>
      </c>
      <c r="M10" s="14">
        <f t="shared" si="2"/>
        <v>19155</v>
      </c>
    </row>
    <row r="11" spans="1:13" ht="12.75">
      <c r="A11" s="8" t="s">
        <v>42</v>
      </c>
      <c r="B11" s="14">
        <v>874</v>
      </c>
      <c r="C11" s="15">
        <v>3640</v>
      </c>
      <c r="D11" s="15">
        <v>4514</v>
      </c>
      <c r="E11" s="17">
        <v>702</v>
      </c>
      <c r="F11" s="17">
        <v>2184</v>
      </c>
      <c r="G11" s="17">
        <f t="shared" si="0"/>
        <v>2886</v>
      </c>
      <c r="H11" s="15">
        <v>0</v>
      </c>
      <c r="I11" s="15">
        <v>479</v>
      </c>
      <c r="J11" s="15">
        <f>H11+I11</f>
        <v>479</v>
      </c>
      <c r="K11" s="14">
        <f t="shared" si="1"/>
        <v>1576</v>
      </c>
      <c r="L11" s="15">
        <f t="shared" si="1"/>
        <v>6303</v>
      </c>
      <c r="M11" s="14">
        <f t="shared" si="2"/>
        <v>7879</v>
      </c>
    </row>
    <row r="12" spans="1:13" ht="12.75">
      <c r="A12" s="8" t="s">
        <v>43</v>
      </c>
      <c r="B12" s="14">
        <v>1618</v>
      </c>
      <c r="C12" s="15">
        <v>6632</v>
      </c>
      <c r="D12" s="15">
        <v>8250</v>
      </c>
      <c r="E12" s="17">
        <v>1436</v>
      </c>
      <c r="F12" s="17">
        <v>3980</v>
      </c>
      <c r="G12" s="17">
        <f t="shared" si="0"/>
        <v>5416</v>
      </c>
      <c r="H12" s="15">
        <v>0</v>
      </c>
      <c r="I12" s="15">
        <v>1604</v>
      </c>
      <c r="J12" s="15">
        <f>H12+I12</f>
        <v>1604</v>
      </c>
      <c r="K12" s="14">
        <f t="shared" si="1"/>
        <v>3054</v>
      </c>
      <c r="L12" s="15">
        <f t="shared" si="1"/>
        <v>12216</v>
      </c>
      <c r="M12" s="14">
        <f t="shared" si="2"/>
        <v>15270</v>
      </c>
    </row>
    <row r="13" spans="1:13" ht="12.75">
      <c r="A13" s="8" t="s">
        <v>44</v>
      </c>
      <c r="B13" s="14">
        <v>437</v>
      </c>
      <c r="C13" s="15">
        <v>1748</v>
      </c>
      <c r="D13" s="15">
        <v>2185</v>
      </c>
      <c r="E13" s="17">
        <v>437</v>
      </c>
      <c r="F13" s="17">
        <v>1049</v>
      </c>
      <c r="G13" s="17">
        <f t="shared" si="0"/>
        <v>1486</v>
      </c>
      <c r="H13" s="15">
        <v>0</v>
      </c>
      <c r="I13" s="15">
        <v>700</v>
      </c>
      <c r="J13" s="15">
        <f>H13+I13</f>
        <v>700</v>
      </c>
      <c r="K13" s="14">
        <f t="shared" si="1"/>
        <v>874</v>
      </c>
      <c r="L13" s="15">
        <f t="shared" si="1"/>
        <v>3497</v>
      </c>
      <c r="M13" s="14">
        <f t="shared" si="2"/>
        <v>4371</v>
      </c>
    </row>
    <row r="14" spans="1:19" s="1" customFormat="1" ht="12.75">
      <c r="A14" s="5" t="s">
        <v>15</v>
      </c>
      <c r="B14" s="16">
        <f aca="true" t="shared" si="3" ref="B14:G14">SUM(B8:B13)</f>
        <v>16555</v>
      </c>
      <c r="C14" s="13">
        <f t="shared" si="3"/>
        <v>45702</v>
      </c>
      <c r="D14" s="13">
        <f t="shared" si="3"/>
        <v>62257</v>
      </c>
      <c r="E14" s="13">
        <f t="shared" si="3"/>
        <v>5292</v>
      </c>
      <c r="F14" s="13">
        <f t="shared" si="3"/>
        <v>22326</v>
      </c>
      <c r="G14" s="13">
        <f t="shared" si="3"/>
        <v>27618</v>
      </c>
      <c r="H14" s="13">
        <v>0</v>
      </c>
      <c r="I14" s="13">
        <f>SUM(I9:I13)</f>
        <v>9164</v>
      </c>
      <c r="J14" s="13">
        <f>SUM(J9:J13)</f>
        <v>9164</v>
      </c>
      <c r="K14" s="16">
        <f>SUM(K8:K13)</f>
        <v>21847</v>
      </c>
      <c r="L14" s="13">
        <f>SUM(L8:L13)</f>
        <v>77192</v>
      </c>
      <c r="M14" s="16">
        <f>SUM(M8:M13)</f>
        <v>99039</v>
      </c>
      <c r="N14" s="7"/>
      <c r="O14" s="7"/>
      <c r="P14" s="7"/>
      <c r="Q14" s="7"/>
      <c r="R14" s="7"/>
      <c r="S14" s="7"/>
    </row>
    <row r="15" spans="1:19" s="1" customFormat="1" ht="12.75">
      <c r="A15" s="5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"/>
      <c r="O15" s="7"/>
      <c r="P15" s="7"/>
      <c r="Q15" s="7"/>
      <c r="R15" s="7"/>
      <c r="S15" s="7"/>
    </row>
    <row r="16" spans="1:19" s="1" customFormat="1" ht="25.5">
      <c r="A16" s="5" t="s">
        <v>38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7"/>
      <c r="O16" s="7"/>
      <c r="P16" s="7"/>
      <c r="Q16" s="7"/>
      <c r="R16" s="7"/>
      <c r="S16" s="7"/>
    </row>
    <row r="17" spans="1:13" ht="12.75">
      <c r="A17" s="8" t="s">
        <v>46</v>
      </c>
      <c r="B17" s="15">
        <v>7157</v>
      </c>
      <c r="C17" s="15">
        <v>22871</v>
      </c>
      <c r="D17" s="15">
        <f>B17+C17</f>
        <v>30028</v>
      </c>
      <c r="E17" s="17">
        <v>884</v>
      </c>
      <c r="F17" s="17">
        <v>1298</v>
      </c>
      <c r="G17" s="17">
        <f>E17+F17</f>
        <v>2182</v>
      </c>
      <c r="H17" s="15"/>
      <c r="I17" s="15"/>
      <c r="J17" s="15"/>
      <c r="K17" s="14">
        <f aca="true" t="shared" si="4" ref="K17:L19">B17+E17+H17</f>
        <v>8041</v>
      </c>
      <c r="L17" s="15">
        <f t="shared" si="4"/>
        <v>24169</v>
      </c>
      <c r="M17" s="14">
        <f>K17+L17</f>
        <v>32210</v>
      </c>
    </row>
    <row r="18" spans="1:13" ht="12.75">
      <c r="A18" s="8" t="s">
        <v>47</v>
      </c>
      <c r="B18" s="15">
        <v>679</v>
      </c>
      <c r="C18" s="15">
        <v>2084</v>
      </c>
      <c r="D18" s="15">
        <f>B18+C18</f>
        <v>2763</v>
      </c>
      <c r="E18" s="17">
        <v>363</v>
      </c>
      <c r="F18" s="17">
        <v>1375</v>
      </c>
      <c r="G18" s="17">
        <f>E18+F18</f>
        <v>1738</v>
      </c>
      <c r="H18" s="15">
        <v>0</v>
      </c>
      <c r="I18" s="15">
        <v>709</v>
      </c>
      <c r="J18" s="15">
        <v>709</v>
      </c>
      <c r="K18" s="14">
        <f t="shared" si="4"/>
        <v>1042</v>
      </c>
      <c r="L18" s="15">
        <f t="shared" si="4"/>
        <v>4168</v>
      </c>
      <c r="M18" s="14">
        <f>K18+L18</f>
        <v>5210</v>
      </c>
    </row>
    <row r="19" spans="1:13" ht="12.75">
      <c r="A19" s="8" t="s">
        <v>48</v>
      </c>
      <c r="B19" s="15">
        <v>0</v>
      </c>
      <c r="C19" s="15">
        <v>1948</v>
      </c>
      <c r="D19" s="15">
        <f>B19+C19</f>
        <v>1948</v>
      </c>
      <c r="E19" s="17">
        <v>1112</v>
      </c>
      <c r="F19" s="17">
        <v>1284</v>
      </c>
      <c r="G19" s="17">
        <f>E19+F19</f>
        <v>2396</v>
      </c>
      <c r="H19" s="15">
        <v>0</v>
      </c>
      <c r="I19" s="15">
        <v>662</v>
      </c>
      <c r="J19" s="15">
        <v>662</v>
      </c>
      <c r="K19" s="14">
        <f t="shared" si="4"/>
        <v>1112</v>
      </c>
      <c r="L19" s="15">
        <f t="shared" si="4"/>
        <v>3894</v>
      </c>
      <c r="M19" s="14">
        <f>K19+L19</f>
        <v>5006</v>
      </c>
    </row>
    <row r="20" spans="1:19" s="1" customFormat="1" ht="12.75">
      <c r="A20" s="5" t="s">
        <v>15</v>
      </c>
      <c r="B20" s="13">
        <f aca="true" t="shared" si="5" ref="B20:G20">SUM(B17:B19)</f>
        <v>7836</v>
      </c>
      <c r="C20" s="13">
        <f t="shared" si="5"/>
        <v>26903</v>
      </c>
      <c r="D20" s="13">
        <f t="shared" si="5"/>
        <v>34739</v>
      </c>
      <c r="E20" s="13">
        <f t="shared" si="5"/>
        <v>2359</v>
      </c>
      <c r="F20" s="13">
        <f t="shared" si="5"/>
        <v>3957</v>
      </c>
      <c r="G20" s="13">
        <f t="shared" si="5"/>
        <v>6316</v>
      </c>
      <c r="H20" s="13">
        <v>0</v>
      </c>
      <c r="I20" s="13">
        <f>SUM(I18:I19)</f>
        <v>1371</v>
      </c>
      <c r="J20" s="13">
        <f>SUM(J18:J19)</f>
        <v>1371</v>
      </c>
      <c r="K20" s="16">
        <f>SUM(K17:K19)</f>
        <v>10195</v>
      </c>
      <c r="L20" s="13">
        <f>SUM(L17:L19)</f>
        <v>32231</v>
      </c>
      <c r="M20" s="16">
        <f>SUM(M17:M19)</f>
        <v>42426</v>
      </c>
      <c r="N20" s="7"/>
      <c r="O20" s="7"/>
      <c r="P20" s="7"/>
      <c r="Q20" s="7"/>
      <c r="R20" s="7"/>
      <c r="S20" s="7"/>
    </row>
    <row r="21" spans="1:19" s="1" customFormat="1" ht="12.75">
      <c r="A21" s="5" t="s">
        <v>49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7"/>
      <c r="O21" s="7"/>
      <c r="P21" s="7"/>
      <c r="Q21" s="7"/>
      <c r="R21" s="7"/>
      <c r="S21" s="7"/>
    </row>
    <row r="22" spans="1:19" s="1" customFormat="1" ht="12.75">
      <c r="A22" s="5" t="s">
        <v>50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7"/>
      <c r="O22" s="7"/>
      <c r="P22" s="7"/>
      <c r="Q22" s="7"/>
      <c r="R22" s="7"/>
      <c r="S22" s="7"/>
    </row>
    <row r="23" spans="1:13" ht="25.5">
      <c r="A23" s="8" t="s">
        <v>51</v>
      </c>
      <c r="B23" s="15" t="s">
        <v>52</v>
      </c>
      <c r="C23" s="15" t="s">
        <v>53</v>
      </c>
      <c r="D23" s="15" t="s">
        <v>53</v>
      </c>
      <c r="E23" s="17">
        <v>7463</v>
      </c>
      <c r="F23" s="15">
        <v>17412</v>
      </c>
      <c r="G23" s="15">
        <f>SUM(E23:F23)</f>
        <v>24875</v>
      </c>
      <c r="H23" s="15"/>
      <c r="I23" s="15"/>
      <c r="J23" s="15"/>
      <c r="K23" s="14">
        <f>E23</f>
        <v>7463</v>
      </c>
      <c r="L23" s="15">
        <f>F23</f>
        <v>17412</v>
      </c>
      <c r="M23" s="14">
        <f>SUM(K23:L23)</f>
        <v>24875</v>
      </c>
    </row>
    <row r="24" spans="1:19" s="1" customFormat="1" ht="12.75">
      <c r="A24" s="5" t="s">
        <v>15</v>
      </c>
      <c r="B24" s="13"/>
      <c r="C24" s="13" t="s">
        <v>52</v>
      </c>
      <c r="D24" s="13" t="s">
        <v>53</v>
      </c>
      <c r="E24" s="13">
        <f>SUM(E23)</f>
        <v>7463</v>
      </c>
      <c r="F24" s="13">
        <f>SUM(F23)</f>
        <v>17412</v>
      </c>
      <c r="G24" s="13">
        <f>SUM(G23)</f>
        <v>24875</v>
      </c>
      <c r="H24" s="13"/>
      <c r="I24" s="13"/>
      <c r="J24" s="13"/>
      <c r="K24" s="16">
        <f>SUM(K23)</f>
        <v>7463</v>
      </c>
      <c r="L24" s="13">
        <f>SUM(L23)</f>
        <v>17412</v>
      </c>
      <c r="M24" s="16">
        <f>SUM(K24:L24)</f>
        <v>24875</v>
      </c>
      <c r="N24" s="7"/>
      <c r="O24" s="7"/>
      <c r="P24" s="7"/>
      <c r="Q24" s="7"/>
      <c r="R24" s="7"/>
      <c r="S24" s="7"/>
    </row>
    <row r="25" spans="1:19" s="1" customFormat="1" ht="12" customHeight="1">
      <c r="A25" s="5" t="s">
        <v>54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7"/>
      <c r="O25" s="7"/>
      <c r="P25" s="7"/>
      <c r="Q25" s="7"/>
      <c r="R25" s="7"/>
      <c r="S25" s="7"/>
    </row>
    <row r="26" spans="1:19" s="1" customFormat="1" ht="12.75">
      <c r="A26" s="5" t="s">
        <v>55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7"/>
      <c r="O26" s="7"/>
      <c r="P26" s="7"/>
      <c r="Q26" s="7"/>
      <c r="R26" s="7"/>
      <c r="S26" s="7"/>
    </row>
    <row r="27" spans="1:13" ht="25.5">
      <c r="A27" s="8" t="s">
        <v>56</v>
      </c>
      <c r="B27" s="15">
        <v>13825</v>
      </c>
      <c r="C27" s="15">
        <v>22968</v>
      </c>
      <c r="D27" s="15">
        <f>SUM(B27:C27)</f>
        <v>36793</v>
      </c>
      <c r="E27" s="17">
        <v>5695</v>
      </c>
      <c r="F27" s="15">
        <v>53201</v>
      </c>
      <c r="G27" s="15">
        <f>SUM(E27:F27)</f>
        <v>58896</v>
      </c>
      <c r="H27" s="15"/>
      <c r="I27" s="15"/>
      <c r="J27" s="15"/>
      <c r="K27" s="14">
        <f>B27+E27+H27</f>
        <v>19520</v>
      </c>
      <c r="L27" s="15">
        <f>C27+F27+I27</f>
        <v>76169</v>
      </c>
      <c r="M27" s="14">
        <f>K27+L27</f>
        <v>95689</v>
      </c>
    </row>
    <row r="28" spans="1:13" ht="25.5">
      <c r="A28" s="8" t="s">
        <v>57</v>
      </c>
      <c r="B28" s="15">
        <v>0</v>
      </c>
      <c r="C28" s="15">
        <v>10200</v>
      </c>
      <c r="D28" s="15">
        <f>SUM(C28)</f>
        <v>10200</v>
      </c>
      <c r="E28" s="17">
        <v>7624</v>
      </c>
      <c r="F28" s="15">
        <v>1200</v>
      </c>
      <c r="G28" s="15">
        <f>SUM(E28:F28)</f>
        <v>8824</v>
      </c>
      <c r="H28" s="15">
        <v>2975</v>
      </c>
      <c r="I28" s="15">
        <v>11900</v>
      </c>
      <c r="J28" s="15">
        <f>SUM(H28:I28)</f>
        <v>14875</v>
      </c>
      <c r="K28" s="14">
        <f>B28+E28+H28</f>
        <v>10599</v>
      </c>
      <c r="L28" s="15">
        <f>C28+F28+I28</f>
        <v>23300</v>
      </c>
      <c r="M28" s="14">
        <f>K28+L28</f>
        <v>33899</v>
      </c>
    </row>
    <row r="29" spans="1:19" s="1" customFormat="1" ht="12.75">
      <c r="A29" s="5" t="s">
        <v>15</v>
      </c>
      <c r="B29" s="13">
        <f aca="true" t="shared" si="6" ref="B29:G29">SUM(B27:B28)</f>
        <v>13825</v>
      </c>
      <c r="C29" s="13">
        <f t="shared" si="6"/>
        <v>33168</v>
      </c>
      <c r="D29" s="13">
        <f t="shared" si="6"/>
        <v>46993</v>
      </c>
      <c r="E29" s="13">
        <f t="shared" si="6"/>
        <v>13319</v>
      </c>
      <c r="F29" s="13">
        <f t="shared" si="6"/>
        <v>54401</v>
      </c>
      <c r="G29" s="13">
        <f t="shared" si="6"/>
        <v>67720</v>
      </c>
      <c r="H29" s="13">
        <f>SUM(H28)</f>
        <v>2975</v>
      </c>
      <c r="I29" s="13">
        <f>SUM(I28)</f>
        <v>11900</v>
      </c>
      <c r="J29" s="13">
        <f>SUM(H29:I29)</f>
        <v>14875</v>
      </c>
      <c r="K29" s="16">
        <f>SUM(K27:K28)</f>
        <v>30119</v>
      </c>
      <c r="L29" s="13">
        <f>SUM(L27:L28)</f>
        <v>99469</v>
      </c>
      <c r="M29" s="16">
        <f>SUM(M27:M28)</f>
        <v>129588</v>
      </c>
      <c r="N29" s="7"/>
      <c r="O29" s="7"/>
      <c r="P29" s="7"/>
      <c r="Q29" s="7"/>
      <c r="R29" s="7"/>
      <c r="S29" s="7"/>
    </row>
    <row r="30" spans="1:19" s="1" customFormat="1" ht="12.75">
      <c r="A30" s="5" t="s">
        <v>58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</row>
    <row r="31" spans="1:13" ht="12.75">
      <c r="A31" s="8" t="s">
        <v>59</v>
      </c>
      <c r="B31" s="15">
        <v>14957</v>
      </c>
      <c r="C31" s="15">
        <v>74152</v>
      </c>
      <c r="D31" s="15">
        <f>SUM(B31:C31)</f>
        <v>89109</v>
      </c>
      <c r="E31" s="17">
        <v>654</v>
      </c>
      <c r="F31" s="15">
        <v>222456</v>
      </c>
      <c r="G31" s="15">
        <f>SUM(E31:F31)</f>
        <v>223110</v>
      </c>
      <c r="H31" s="15"/>
      <c r="I31" s="15"/>
      <c r="J31" s="15"/>
      <c r="K31" s="14">
        <f>B31+E31+H31</f>
        <v>15611</v>
      </c>
      <c r="L31" s="15">
        <f>C31+F31+I31</f>
        <v>296608</v>
      </c>
      <c r="M31" s="14">
        <f>SUM(K31:L31)</f>
        <v>312219</v>
      </c>
    </row>
    <row r="32" spans="1:19" s="1" customFormat="1" ht="12.75">
      <c r="A32" s="5" t="s">
        <v>15</v>
      </c>
      <c r="B32" s="13">
        <f>SUM(B31)</f>
        <v>14957</v>
      </c>
      <c r="C32" s="13">
        <f>SUM(C31)</f>
        <v>74152</v>
      </c>
      <c r="D32" s="13">
        <f>SUM(B32:C32)</f>
        <v>89109</v>
      </c>
      <c r="E32" s="13">
        <f>SUM(E31)</f>
        <v>654</v>
      </c>
      <c r="F32" s="13">
        <f>SUM(F31)</f>
        <v>222456</v>
      </c>
      <c r="G32" s="13">
        <f>SUM(E32:F32)</f>
        <v>223110</v>
      </c>
      <c r="H32" s="13"/>
      <c r="I32" s="13"/>
      <c r="J32" s="13"/>
      <c r="K32" s="16">
        <f>SUM(K31)</f>
        <v>15611</v>
      </c>
      <c r="L32" s="13">
        <f>SUM(L31)</f>
        <v>296608</v>
      </c>
      <c r="M32" s="16">
        <f>SUM(M31)</f>
        <v>312219</v>
      </c>
      <c r="N32" s="7"/>
      <c r="O32" s="7"/>
      <c r="P32" s="7"/>
      <c r="Q32" s="7"/>
      <c r="R32" s="7"/>
      <c r="S32" s="7"/>
    </row>
    <row r="33" spans="1:19" s="1" customFormat="1" ht="12.75">
      <c r="A33" s="5" t="s">
        <v>60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/>
      <c r="O33" s="7"/>
      <c r="P33" s="7"/>
      <c r="Q33" s="7"/>
      <c r="R33" s="7"/>
      <c r="S33" s="7"/>
    </row>
    <row r="34" spans="1:13" ht="12.75">
      <c r="A34" s="8" t="s">
        <v>61</v>
      </c>
      <c r="B34" s="15"/>
      <c r="C34" s="15"/>
      <c r="D34" s="15"/>
      <c r="E34" s="17">
        <v>15767</v>
      </c>
      <c r="F34" s="15">
        <v>0</v>
      </c>
      <c r="G34" s="15">
        <f>SUM(E34:F34)</f>
        <v>15767</v>
      </c>
      <c r="H34" s="15"/>
      <c r="I34" s="15"/>
      <c r="J34" s="15"/>
      <c r="K34" s="14">
        <f>B34+E34+H34</f>
        <v>15767</v>
      </c>
      <c r="L34" s="15"/>
      <c r="M34" s="14">
        <f>SUM(K34:L34)</f>
        <v>15767</v>
      </c>
    </row>
    <row r="35" spans="1:13" ht="25.5">
      <c r="A35" s="8" t="s">
        <v>62</v>
      </c>
      <c r="B35" s="15"/>
      <c r="C35" s="15"/>
      <c r="D35" s="15"/>
      <c r="E35" s="17">
        <v>524</v>
      </c>
      <c r="F35" s="15">
        <v>0</v>
      </c>
      <c r="G35" s="15">
        <f>SUM(E35:F35)</f>
        <v>524</v>
      </c>
      <c r="H35" s="15"/>
      <c r="I35" s="15"/>
      <c r="J35" s="15"/>
      <c r="K35" s="15">
        <v>524</v>
      </c>
      <c r="L35" s="15"/>
      <c r="M35" s="15">
        <f>SUM(K35:L35)</f>
        <v>524</v>
      </c>
    </row>
    <row r="36" spans="1:19" s="1" customFormat="1" ht="12.75">
      <c r="A36" s="5" t="s">
        <v>15</v>
      </c>
      <c r="B36" s="13"/>
      <c r="C36" s="13"/>
      <c r="D36" s="13"/>
      <c r="E36" s="13">
        <f>SUM(E34:E35)</f>
        <v>16291</v>
      </c>
      <c r="F36" s="13">
        <f>SUM(F34:F35)</f>
        <v>0</v>
      </c>
      <c r="G36" s="13">
        <f>SUM(G34:G35)</f>
        <v>16291</v>
      </c>
      <c r="H36" s="13"/>
      <c r="I36" s="13"/>
      <c r="J36" s="13"/>
      <c r="K36" s="16">
        <f>SUM(K34:K35)</f>
        <v>16291</v>
      </c>
      <c r="L36" s="13"/>
      <c r="M36" s="16">
        <f>SUM(M34:M35)</f>
        <v>16291</v>
      </c>
      <c r="N36" s="7"/>
      <c r="O36" s="7"/>
      <c r="P36" s="7"/>
      <c r="Q36" s="7"/>
      <c r="R36" s="7"/>
      <c r="S36" s="7"/>
    </row>
    <row r="37" spans="1:19" s="1" customFormat="1" ht="12.7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6"/>
      <c r="L37" s="13"/>
      <c r="M37" s="16"/>
      <c r="N37" s="7"/>
      <c r="O37" s="7"/>
      <c r="P37" s="7"/>
      <c r="Q37" s="7"/>
      <c r="R37" s="7"/>
      <c r="S37" s="7"/>
    </row>
    <row r="38" spans="1:13" ht="25.5">
      <c r="A38" s="5" t="s">
        <v>63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25.5">
      <c r="A39" s="8" t="s">
        <v>64</v>
      </c>
      <c r="B39" s="15"/>
      <c r="C39" s="15"/>
      <c r="D39" s="15"/>
      <c r="E39" s="17">
        <v>2162</v>
      </c>
      <c r="F39" s="15">
        <v>19455</v>
      </c>
      <c r="G39" s="15">
        <f>SUM(E39:F39)</f>
        <v>21617</v>
      </c>
      <c r="H39" s="15">
        <v>572</v>
      </c>
      <c r="I39" s="15">
        <v>5152</v>
      </c>
      <c r="J39" s="15">
        <f>SUM(H39:I39)</f>
        <v>5724</v>
      </c>
      <c r="K39" s="14">
        <f>B39+E39+H39</f>
        <v>2734</v>
      </c>
      <c r="L39" s="15">
        <f>C39+F39+I39</f>
        <v>24607</v>
      </c>
      <c r="M39" s="14">
        <f>SUM(K39:L39)</f>
        <v>27341</v>
      </c>
    </row>
    <row r="40" spans="1:13" ht="25.5">
      <c r="A40" s="8" t="s">
        <v>65</v>
      </c>
      <c r="B40" s="15"/>
      <c r="C40" s="15"/>
      <c r="D40" s="15"/>
      <c r="E40" s="17">
        <v>13443</v>
      </c>
      <c r="F40" s="15">
        <v>24965</v>
      </c>
      <c r="G40" s="15">
        <f>SUM(E40:F40)</f>
        <v>38408</v>
      </c>
      <c r="H40" s="15"/>
      <c r="I40" s="15"/>
      <c r="J40" s="15"/>
      <c r="K40" s="14">
        <f>B40+E40+H40</f>
        <v>13443</v>
      </c>
      <c r="L40" s="15">
        <f>C40+F40+I40</f>
        <v>24965</v>
      </c>
      <c r="M40" s="14">
        <f>SUM(K40:L40)</f>
        <v>38408</v>
      </c>
    </row>
    <row r="41" spans="1:19" s="1" customFormat="1" ht="12.75">
      <c r="A41" s="5" t="s">
        <v>15</v>
      </c>
      <c r="B41" s="13">
        <f aca="true" t="shared" si="7" ref="B41:I41">SUM(B39:B40)</f>
        <v>0</v>
      </c>
      <c r="C41" s="13">
        <f t="shared" si="7"/>
        <v>0</v>
      </c>
      <c r="D41" s="13">
        <f t="shared" si="7"/>
        <v>0</v>
      </c>
      <c r="E41" s="13">
        <f t="shared" si="7"/>
        <v>15605</v>
      </c>
      <c r="F41" s="13">
        <f t="shared" si="7"/>
        <v>44420</v>
      </c>
      <c r="G41" s="13">
        <f t="shared" si="7"/>
        <v>60025</v>
      </c>
      <c r="H41" s="13">
        <f t="shared" si="7"/>
        <v>572</v>
      </c>
      <c r="I41" s="13">
        <f t="shared" si="7"/>
        <v>5152</v>
      </c>
      <c r="J41" s="13">
        <f>SUM(H41:I41)</f>
        <v>5724</v>
      </c>
      <c r="K41" s="16">
        <f>SUM(K39:K40)</f>
        <v>16177</v>
      </c>
      <c r="L41" s="13">
        <f>SUM(L39:L40)</f>
        <v>49572</v>
      </c>
      <c r="M41" s="16">
        <f>SUM(M39:M40)</f>
        <v>65749</v>
      </c>
      <c r="N41" s="7"/>
      <c r="O41" s="7"/>
      <c r="P41" s="7"/>
      <c r="Q41" s="7"/>
      <c r="R41" s="7"/>
      <c r="S41" s="7"/>
    </row>
    <row r="42" spans="1:19" s="1" customFormat="1" ht="12.75">
      <c r="A42" s="5" t="s">
        <v>66</v>
      </c>
      <c r="B42" s="16">
        <f>SUM(B41+B32+B29+B20+B14)</f>
        <v>53173</v>
      </c>
      <c r="C42" s="16">
        <f>SUM(C41+C32+C29+C20+C14)</f>
        <v>179925</v>
      </c>
      <c r="D42" s="13">
        <f>SUM(B42:C42)</f>
        <v>233098</v>
      </c>
      <c r="E42" s="13">
        <f>E41+E36+E32+E29+E24+E20+E14</f>
        <v>60983</v>
      </c>
      <c r="F42" s="13">
        <f>F41+F36+F32+F29+F24+F20+F14</f>
        <v>364972</v>
      </c>
      <c r="G42" s="13">
        <f>SUM(E42:F42)</f>
        <v>425955</v>
      </c>
      <c r="H42" s="13">
        <f>H41+H36+H32+H29+H24+H20+H14</f>
        <v>3547</v>
      </c>
      <c r="I42" s="13">
        <f>I41+I29+I20+I14</f>
        <v>27587</v>
      </c>
      <c r="J42" s="13">
        <f>SUM(H42:I42)</f>
        <v>31134</v>
      </c>
      <c r="K42" s="16">
        <f>B42+E42+H42</f>
        <v>117703</v>
      </c>
      <c r="L42" s="16">
        <f>C42+F42+I42</f>
        <v>572484</v>
      </c>
      <c r="M42" s="13">
        <f>SUM(K42:L42)</f>
        <v>690187</v>
      </c>
      <c r="N42" s="7"/>
      <c r="O42" s="7"/>
      <c r="P42" s="7"/>
      <c r="Q42" s="7"/>
      <c r="R42" s="7"/>
      <c r="S42" s="7"/>
    </row>
    <row r="43" spans="1:10" ht="12.75">
      <c r="A43" s="24" t="s">
        <v>67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6" t="s">
        <v>68</v>
      </c>
      <c r="B44" s="27"/>
      <c r="C44" s="27"/>
      <c r="D44" s="27"/>
      <c r="E44" s="27"/>
      <c r="F44" s="27"/>
      <c r="G44" s="27"/>
      <c r="H44" s="27"/>
      <c r="I44" s="27"/>
      <c r="J44" s="27"/>
    </row>
  </sheetData>
  <mergeCells count="10">
    <mergeCell ref="A1:M1"/>
    <mergeCell ref="A2:M2"/>
    <mergeCell ref="A43:J43"/>
    <mergeCell ref="A44:J44"/>
    <mergeCell ref="A3:M3"/>
    <mergeCell ref="K4:M4"/>
    <mergeCell ref="H4:J4"/>
    <mergeCell ref="E4:G4"/>
    <mergeCell ref="B4:D4"/>
    <mergeCell ref="A4:A5"/>
  </mergeCells>
  <printOptions/>
  <pageMargins left="0.3937007874015748" right="0.3937007874015748" top="1.1811023622047245" bottom="0.5905511811023623" header="0.7086614173228347" footer="0.31496062992125984"/>
  <pageSetup horizontalDpi="600" verticalDpi="600" orientation="landscape" paperSize="9" r:id="rId1"/>
  <headerFooter alignWithMargins="0">
    <oddHeader>&amp;C&amp;P&amp;R&amp;8A   ..../ 2006.(V....) Ökt. sz. rendelet 2. sz. melléklete
A módosított        
 7/2006.(II.28.)Ökt.sz.rendelet   
 2/a/2.sz.melléklete    
adatok eFt-ban</oddHeader>
    <oddFooter>&amp;L&amp;"Times New Roman,Dőlt"&amp;8&amp;F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 Város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CSO-03</dc:creator>
  <cp:keywords/>
  <dc:description/>
  <cp:lastModifiedBy>petike</cp:lastModifiedBy>
  <cp:lastPrinted>2006-04-26T13:55:53Z</cp:lastPrinted>
  <dcterms:created xsi:type="dcterms:W3CDTF">2006-04-26T08:47:58Z</dcterms:created>
  <dcterms:modified xsi:type="dcterms:W3CDTF">2006-04-28T11:23:25Z</dcterms:modified>
  <cp:category/>
  <cp:version/>
  <cp:contentType/>
  <cp:contentStatus/>
</cp:coreProperties>
</file>