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Munka1" sheetId="1" r:id="rId1"/>
    <sheet name="Munka2" sheetId="2" r:id="rId2"/>
    <sheet name="Munk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<sst xmlns="http://schemas.openxmlformats.org/spreadsheetml/2006/main" count="33" uniqueCount="33">
  <si>
    <t xml:space="preserve">         távhő .       </t>
  </si>
  <si>
    <t>terv</t>
  </si>
  <si>
    <t>I-III. név</t>
  </si>
  <si>
    <t>anyag</t>
  </si>
  <si>
    <t>vill.energ</t>
  </si>
  <si>
    <t>egyéb en.</t>
  </si>
  <si>
    <t>rezsi anyag</t>
  </si>
  <si>
    <t>üzemanyag</t>
  </si>
  <si>
    <t>bér</t>
  </si>
  <si>
    <t>szem.jell.egy.</t>
  </si>
  <si>
    <t>bérjárulékok</t>
  </si>
  <si>
    <t>amortizáció</t>
  </si>
  <si>
    <t>egyéb szolg.</t>
  </si>
  <si>
    <t>bérleti díj</t>
  </si>
  <si>
    <t xml:space="preserve"> biztosítás</t>
  </si>
  <si>
    <t>VKHJ</t>
  </si>
  <si>
    <t>bányajárulék</t>
  </si>
  <si>
    <t>szennyv.bírs.</t>
  </si>
  <si>
    <t>ráfordítások</t>
  </si>
  <si>
    <t>hitelezési vesztes.</t>
  </si>
  <si>
    <t>ELABÉ, alváll.</t>
  </si>
  <si>
    <t>önköltség ö..</t>
  </si>
  <si>
    <t>tmk</t>
  </si>
  <si>
    <t>ir.ktg</t>
  </si>
  <si>
    <t xml:space="preserve">ÖSSZ. KÖLTSÉG </t>
  </si>
  <si>
    <t>ÁRBEVÉTEL</t>
  </si>
  <si>
    <t>EREDMÉNY</t>
  </si>
  <si>
    <t xml:space="preserve"> ktg. módosítás </t>
  </si>
  <si>
    <t>árbev. módosítás</t>
  </si>
  <si>
    <t>módosított ktg</t>
  </si>
  <si>
    <t>módosított árbev.</t>
  </si>
  <si>
    <t>módosított eredm.</t>
  </si>
  <si>
    <t>kalk.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</si>
</sst>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  <numFmt numFmtId="165" formatCode="0.0"/>
  </numFmts>
  <fonts count="5">
    <font>
      <sz val="10"/>
      <name val="Arial"/>
      <family val="0"/>
    </font>
    <font>
      <b/>
      <sz val="10"/>
      <name val="MS Sans Serif"/>
      <family val="0"/>
    </font>
    <font>
      <sz val="10"/>
      <name val="MS Sans Serif"/>
      <family val="0"/>
    </font>
    <font>
      <sz val="10"/>
      <color indexed="8"/>
      <name val="MS Sans Serif"/>
      <family val="0"/>
    </font>
    <font>
      <b/>
      <sz val="10"/>
      <color indexed="8"/>
      <name val="MS Sans Serif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centerContinuous"/>
    </xf>
    <xf numFmtId="0" fontId="0" fillId="0" borderId="5" xfId="0" applyBorder="1" applyAlignment="1">
      <alignment horizontal="center"/>
    </xf>
    <xf numFmtId="0" fontId="2" fillId="0" borderId="6" xfId="0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1" fontId="2" fillId="0" borderId="10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0" fontId="1" fillId="0" borderId="16" xfId="0" applyFont="1" applyBorder="1" applyAlignment="1">
      <alignment/>
    </xf>
    <xf numFmtId="1" fontId="2" fillId="0" borderId="17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0" fontId="3" fillId="0" borderId="22" xfId="0" applyFont="1" applyBorder="1" applyAlignment="1">
      <alignment/>
    </xf>
    <xf numFmtId="1" fontId="2" fillId="0" borderId="14" xfId="0" applyNumberFormat="1" applyFont="1" applyBorder="1" applyAlignment="1">
      <alignment horizontal="center"/>
    </xf>
    <xf numFmtId="0" fontId="4" fillId="0" borderId="22" xfId="0" applyFont="1" applyBorder="1" applyAlignment="1">
      <alignment/>
    </xf>
    <xf numFmtId="1" fontId="3" fillId="0" borderId="23" xfId="0" applyNumberFormat="1" applyFont="1" applyBorder="1" applyAlignment="1">
      <alignment horizontal="center"/>
    </xf>
    <xf numFmtId="1" fontId="4" fillId="0" borderId="24" xfId="0" applyNumberFormat="1" applyFont="1" applyBorder="1" applyAlignment="1">
      <alignment horizontal="center"/>
    </xf>
    <xf numFmtId="0" fontId="4" fillId="0" borderId="17" xfId="0" applyFont="1" applyBorder="1" applyAlignment="1">
      <alignment/>
    </xf>
    <xf numFmtId="0" fontId="2" fillId="0" borderId="25" xfId="0" applyFont="1" applyBorder="1" applyAlignment="1">
      <alignment horizontal="center"/>
    </xf>
    <xf numFmtId="1" fontId="1" fillId="0" borderId="25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4" fillId="0" borderId="27" xfId="0" applyFont="1" applyBorder="1" applyAlignment="1">
      <alignment/>
    </xf>
    <xf numFmtId="1" fontId="4" fillId="0" borderId="28" xfId="0" applyNumberFormat="1" applyFont="1" applyBorder="1" applyAlignment="1">
      <alignment horizontal="center"/>
    </xf>
    <xf numFmtId="1" fontId="3" fillId="0" borderId="28" xfId="0" applyNumberFormat="1" applyFont="1" applyBorder="1" applyAlignment="1">
      <alignment horizontal="center"/>
    </xf>
    <xf numFmtId="0" fontId="2" fillId="0" borderId="29" xfId="0" applyFont="1" applyBorder="1" applyAlignment="1">
      <alignment/>
    </xf>
    <xf numFmtId="0" fontId="0" fillId="0" borderId="29" xfId="0" applyBorder="1" applyAlignment="1">
      <alignment/>
    </xf>
    <xf numFmtId="1" fontId="3" fillId="0" borderId="30" xfId="0" applyNumberFormat="1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9" xfId="0" applyBorder="1" applyAlignment="1">
      <alignment horizontal="center"/>
    </xf>
    <xf numFmtId="1" fontId="3" fillId="0" borderId="29" xfId="0" applyNumberFormat="1" applyFont="1" applyBorder="1" applyAlignment="1">
      <alignment horizontal="center"/>
    </xf>
    <xf numFmtId="0" fontId="1" fillId="0" borderId="29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9" xfId="0" applyFont="1" applyBorder="1" applyAlignment="1">
      <alignment/>
    </xf>
    <xf numFmtId="1" fontId="4" fillId="0" borderId="29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6" xfId="0" applyFont="1" applyBorder="1" applyAlignment="1">
      <alignment horizontal="centerContinuous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zvobod&#225;n&#233;\Local%20Settings\Temporary%20Internet%20Files\Content.IE5\S12NYJCT\2006\ki&#233;rt2006%20I-IIIn&#233;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észtbla"/>
      <sheetName val="össztábla"/>
      <sheetName val="ktgtábla"/>
      <sheetName val="községvíz"/>
      <sheetName val="községvízkiért"/>
      <sheetName val="Munka9"/>
      <sheetName val="Munka10"/>
      <sheetName val="Munka11"/>
      <sheetName val="Munka12"/>
      <sheetName val="Munka13"/>
      <sheetName val="Munka14"/>
      <sheetName val="Munka15"/>
      <sheetName val="Munka16"/>
    </sheetNames>
    <sheetDataSet>
      <sheetData sheetId="0">
        <row r="6">
          <cell r="E6">
            <v>510</v>
          </cell>
          <cell r="F6">
            <v>176</v>
          </cell>
        </row>
        <row r="8">
          <cell r="E8">
            <v>5258</v>
          </cell>
          <cell r="F8">
            <v>3640</v>
          </cell>
        </row>
        <row r="10">
          <cell r="E10">
            <v>9597</v>
          </cell>
          <cell r="F10">
            <v>7118</v>
          </cell>
        </row>
        <row r="12">
          <cell r="E12">
            <v>16</v>
          </cell>
          <cell r="F12">
            <v>18</v>
          </cell>
        </row>
        <row r="14">
          <cell r="E14">
            <v>80</v>
          </cell>
        </row>
        <row r="16">
          <cell r="E16">
            <v>7932</v>
          </cell>
          <cell r="F16">
            <v>6066</v>
          </cell>
        </row>
        <row r="18">
          <cell r="E18">
            <v>431</v>
          </cell>
          <cell r="F18">
            <v>386</v>
          </cell>
        </row>
        <row r="20">
          <cell r="E20">
            <v>2827</v>
          </cell>
          <cell r="F20">
            <v>2002</v>
          </cell>
        </row>
        <row r="22">
          <cell r="E22">
            <v>5500</v>
          </cell>
          <cell r="F22">
            <v>4372</v>
          </cell>
        </row>
        <row r="24">
          <cell r="E24">
            <v>3000</v>
          </cell>
          <cell r="F24">
            <v>1440</v>
          </cell>
        </row>
        <row r="26">
          <cell r="E26">
            <v>2000</v>
          </cell>
        </row>
        <row r="30">
          <cell r="E30">
            <v>11293</v>
          </cell>
          <cell r="F30">
            <v>7126</v>
          </cell>
        </row>
        <row r="32">
          <cell r="E32">
            <v>864</v>
          </cell>
          <cell r="F32">
            <v>492</v>
          </cell>
        </row>
        <row r="36">
          <cell r="E36">
            <v>300</v>
          </cell>
        </row>
        <row r="38">
          <cell r="E38">
            <v>0</v>
          </cell>
        </row>
        <row r="42">
          <cell r="E42">
            <v>2600</v>
          </cell>
          <cell r="F42">
            <v>1950</v>
          </cell>
        </row>
        <row r="43">
          <cell r="E43">
            <v>4596</v>
          </cell>
          <cell r="F43">
            <v>3447</v>
          </cell>
        </row>
        <row r="45">
          <cell r="E45">
            <v>56828</v>
          </cell>
          <cell r="F45">
            <v>40536</v>
          </cell>
        </row>
        <row r="46">
          <cell r="E46">
            <v>24</v>
          </cell>
          <cell r="F46">
            <v>2303</v>
          </cell>
        </row>
        <row r="48">
          <cell r="B48" t="str">
            <v> ktg. módosítás </v>
          </cell>
          <cell r="F48">
            <v>2889.4700000000003</v>
          </cell>
        </row>
        <row r="49">
          <cell r="B49" t="str">
            <v>árbev. módosítás</v>
          </cell>
        </row>
        <row r="50">
          <cell r="B50" t="str">
            <v>módosított ktg</v>
          </cell>
          <cell r="F50">
            <v>41122.47</v>
          </cell>
        </row>
        <row r="51">
          <cell r="B51" t="str">
            <v>módosított árbev.</v>
          </cell>
          <cell r="F51">
            <v>40536</v>
          </cell>
        </row>
        <row r="52">
          <cell r="B52" t="str">
            <v>módosított eredm.</v>
          </cell>
          <cell r="F52">
            <v>-586.4700000000012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51"/>
  <sheetViews>
    <sheetView tabSelected="1" workbookViewId="0" topLeftCell="A1">
      <selection activeCell="H8" sqref="H8"/>
    </sheetView>
  </sheetViews>
  <sheetFormatPr defaultColWidth="9.140625" defaultRowHeight="12.75"/>
  <cols>
    <col min="2" max="2" width="4.8515625" style="0" customWidth="1"/>
    <col min="3" max="3" width="8.28125" style="0" hidden="1" customWidth="1"/>
    <col min="4" max="4" width="19.00390625" style="0" customWidth="1"/>
    <col min="5" max="5" width="8.8515625" style="0" customWidth="1"/>
    <col min="6" max="6" width="9.7109375" style="0" customWidth="1"/>
    <col min="8" max="8" width="14.8515625" style="0" customWidth="1"/>
  </cols>
  <sheetData>
    <row r="2" spans="5:6" ht="12.75">
      <c r="E2" s="1"/>
      <c r="F2" s="1"/>
    </row>
    <row r="3" spans="5:9" ht="13.5" thickBot="1">
      <c r="E3" s="52"/>
      <c r="F3" s="2"/>
      <c r="G3" s="2"/>
      <c r="H3" s="2"/>
      <c r="I3" s="2"/>
    </row>
    <row r="4" spans="5:6" ht="12.75">
      <c r="E4" s="3" t="s">
        <v>0</v>
      </c>
      <c r="F4" s="4"/>
    </row>
    <row r="5" spans="4:7" ht="13.5" thickBot="1">
      <c r="D5" s="6"/>
      <c r="E5" s="53" t="s">
        <v>1</v>
      </c>
      <c r="F5" s="7" t="s">
        <v>2</v>
      </c>
      <c r="G5" s="54" t="s">
        <v>32</v>
      </c>
    </row>
    <row r="6" spans="2:7" ht="12.75">
      <c r="B6" s="8">
        <v>1</v>
      </c>
      <c r="D6" s="5" t="s">
        <v>3</v>
      </c>
      <c r="E6" s="9">
        <f>'[1]résztbla'!E6</f>
        <v>510</v>
      </c>
      <c r="F6" s="10">
        <f>'[1]résztbla'!F6</f>
        <v>176</v>
      </c>
      <c r="G6" s="55">
        <f>F6/9*12</f>
        <v>234.66666666666669</v>
      </c>
    </row>
    <row r="7" spans="2:7" ht="12.75">
      <c r="B7" s="11"/>
      <c r="D7" s="12"/>
      <c r="E7" s="13"/>
      <c r="F7" s="14"/>
      <c r="G7" s="54"/>
    </row>
    <row r="8" spans="2:8" ht="12.75">
      <c r="B8" s="11">
        <v>2</v>
      </c>
      <c r="D8" s="12" t="s">
        <v>4</v>
      </c>
      <c r="E8" s="13">
        <f>'[1]résztbla'!E8</f>
        <v>5258</v>
      </c>
      <c r="F8" s="15">
        <f>'[1]résztbla'!F8</f>
        <v>3640</v>
      </c>
      <c r="G8" s="55">
        <f>F8/9*12*1.1</f>
        <v>5338.666666666668</v>
      </c>
      <c r="H8" s="55"/>
    </row>
    <row r="9" spans="2:7" ht="12.75">
      <c r="B9" s="11"/>
      <c r="D9" s="12"/>
      <c r="E9" s="13"/>
      <c r="F9" s="14"/>
      <c r="G9" s="54"/>
    </row>
    <row r="10" spans="2:7" ht="12.75">
      <c r="B10" s="11">
        <v>3</v>
      </c>
      <c r="D10" s="12" t="s">
        <v>5</v>
      </c>
      <c r="E10" s="13">
        <f>'[1]résztbla'!E10</f>
        <v>9597</v>
      </c>
      <c r="F10" s="15">
        <f>'[1]résztbla'!F10</f>
        <v>7118</v>
      </c>
      <c r="G10" s="55">
        <f>F10/9*12*1.05</f>
        <v>9965.200000000003</v>
      </c>
    </row>
    <row r="11" spans="2:7" ht="12.75">
      <c r="B11" s="11"/>
      <c r="D11" s="12"/>
      <c r="E11" s="13"/>
      <c r="F11" s="14"/>
      <c r="G11" s="54"/>
    </row>
    <row r="12" spans="2:7" ht="12.75">
      <c r="B12" s="11">
        <v>4</v>
      </c>
      <c r="D12" s="12" t="s">
        <v>6</v>
      </c>
      <c r="E12" s="13">
        <f>'[1]résztbla'!E12</f>
        <v>16</v>
      </c>
      <c r="F12" s="15">
        <f>'[1]résztbla'!F12</f>
        <v>18</v>
      </c>
      <c r="G12" s="54">
        <v>20</v>
      </c>
    </row>
    <row r="13" spans="2:7" ht="12.75">
      <c r="B13" s="11"/>
      <c r="D13" s="12"/>
      <c r="E13" s="13"/>
      <c r="F13" s="14"/>
      <c r="G13" s="54"/>
    </row>
    <row r="14" spans="2:7" ht="12.75">
      <c r="B14" s="11">
        <v>5</v>
      </c>
      <c r="D14" s="12" t="s">
        <v>7</v>
      </c>
      <c r="E14" s="13">
        <f>'[1]résztbla'!E14</f>
        <v>80</v>
      </c>
      <c r="F14" s="15">
        <f>'[1]résztbla'!F14</f>
        <v>0</v>
      </c>
      <c r="G14" s="54"/>
    </row>
    <row r="15" spans="2:7" ht="12.75">
      <c r="B15" s="11"/>
      <c r="D15" s="12"/>
      <c r="E15" s="13"/>
      <c r="F15" s="14"/>
      <c r="G15" s="54"/>
    </row>
    <row r="16" spans="2:7" ht="12.75">
      <c r="B16" s="11">
        <v>6</v>
      </c>
      <c r="D16" s="12" t="s">
        <v>8</v>
      </c>
      <c r="E16" s="13">
        <f>'[1]résztbla'!E16</f>
        <v>7932</v>
      </c>
      <c r="F16" s="15">
        <f>'[1]résztbla'!F16</f>
        <v>6066</v>
      </c>
      <c r="G16" s="55">
        <f>F16/9*12*1.04</f>
        <v>8411.52</v>
      </c>
    </row>
    <row r="17" spans="2:7" ht="12.75">
      <c r="B17" s="11"/>
      <c r="D17" s="12"/>
      <c r="E17" s="13"/>
      <c r="F17" s="14"/>
      <c r="G17" s="54"/>
    </row>
    <row r="18" spans="2:7" ht="12.75">
      <c r="B18" s="11">
        <v>7</v>
      </c>
      <c r="D18" s="12" t="s">
        <v>9</v>
      </c>
      <c r="E18" s="13">
        <f>'[1]résztbla'!E18</f>
        <v>431</v>
      </c>
      <c r="F18" s="15">
        <f>'[1]résztbla'!F18</f>
        <v>386</v>
      </c>
      <c r="G18" s="55">
        <f>F18/9*12</f>
        <v>514.6666666666666</v>
      </c>
    </row>
    <row r="19" spans="2:7" ht="12.75">
      <c r="B19" s="11"/>
      <c r="D19" s="12"/>
      <c r="E19" s="13"/>
      <c r="F19" s="14"/>
      <c r="G19" s="54"/>
    </row>
    <row r="20" spans="2:7" ht="12.75">
      <c r="B20" s="11">
        <v>8</v>
      </c>
      <c r="D20" s="12" t="s">
        <v>10</v>
      </c>
      <c r="E20" s="13">
        <f>'[1]résztbla'!E20</f>
        <v>2827</v>
      </c>
      <c r="F20" s="15">
        <f>'[1]résztbla'!F20</f>
        <v>2002</v>
      </c>
      <c r="G20" s="55">
        <f>F20/9*12*1.04</f>
        <v>2776.106666666667</v>
      </c>
    </row>
    <row r="21" spans="2:7" ht="12.75">
      <c r="B21" s="11"/>
      <c r="D21" s="12"/>
      <c r="E21" s="13"/>
      <c r="F21" s="14"/>
      <c r="G21" s="54"/>
    </row>
    <row r="22" spans="2:7" ht="12.75">
      <c r="B22" s="11">
        <v>9</v>
      </c>
      <c r="D22" s="12" t="s">
        <v>11</v>
      </c>
      <c r="E22" s="13">
        <f>'[1]résztbla'!E22</f>
        <v>5500</v>
      </c>
      <c r="F22" s="15">
        <f>'[1]résztbla'!F22</f>
        <v>4372</v>
      </c>
      <c r="G22" s="55">
        <f>F22/3*4</f>
        <v>5829.333333333333</v>
      </c>
    </row>
    <row r="23" spans="2:7" ht="12.75">
      <c r="B23" s="11"/>
      <c r="D23" s="12"/>
      <c r="E23" s="13"/>
      <c r="F23" s="14"/>
      <c r="G23" s="54"/>
    </row>
    <row r="24" spans="2:7" ht="12.75">
      <c r="B24" s="11">
        <v>10</v>
      </c>
      <c r="D24" s="17" t="s">
        <v>12</v>
      </c>
      <c r="E24" s="13">
        <f>'[1]résztbla'!E24</f>
        <v>3000</v>
      </c>
      <c r="F24" s="15">
        <f>'[1]résztbla'!F24</f>
        <v>1440</v>
      </c>
      <c r="G24" s="54">
        <f>F24/9*12</f>
        <v>1920</v>
      </c>
    </row>
    <row r="25" spans="2:7" ht="12.75">
      <c r="B25" s="11"/>
      <c r="D25" s="12"/>
      <c r="E25" s="13"/>
      <c r="F25" s="14"/>
      <c r="G25" s="54"/>
    </row>
    <row r="26" spans="2:7" ht="12.75">
      <c r="B26" s="11">
        <v>11</v>
      </c>
      <c r="D26" s="12" t="s">
        <v>13</v>
      </c>
      <c r="E26" s="13">
        <f>'[1]résztbla'!E26</f>
        <v>2000</v>
      </c>
      <c r="F26" s="15">
        <f>'[1]résztbla'!F26</f>
        <v>0</v>
      </c>
      <c r="G26" s="54">
        <v>2000</v>
      </c>
    </row>
    <row r="27" spans="2:7" ht="12.75">
      <c r="B27" s="11"/>
      <c r="D27" s="12"/>
      <c r="E27" s="13"/>
      <c r="F27" s="14"/>
      <c r="G27" s="54"/>
    </row>
    <row r="28" spans="2:7" ht="12.75">
      <c r="B28" s="11">
        <v>12</v>
      </c>
      <c r="D28" s="12" t="s">
        <v>14</v>
      </c>
      <c r="E28" s="13">
        <f>'[1]résztbla'!E28</f>
        <v>0</v>
      </c>
      <c r="F28" s="15">
        <f>'[1]résztbla'!F28</f>
        <v>0</v>
      </c>
      <c r="G28" s="54">
        <v>0</v>
      </c>
    </row>
    <row r="29" spans="2:7" ht="12.75">
      <c r="B29" s="11"/>
      <c r="D29" s="12"/>
      <c r="E29" s="13"/>
      <c r="F29" s="14"/>
      <c r="G29" s="54"/>
    </row>
    <row r="30" spans="2:7" ht="12.75">
      <c r="B30" s="11">
        <v>12</v>
      </c>
      <c r="D30" s="12" t="s">
        <v>15</v>
      </c>
      <c r="E30" s="13">
        <f>'[1]résztbla'!E30</f>
        <v>11293</v>
      </c>
      <c r="F30" s="15">
        <f>'[1]résztbla'!F30</f>
        <v>7126</v>
      </c>
      <c r="G30" s="55">
        <f>F30/9*12*1.2</f>
        <v>11401.6</v>
      </c>
    </row>
    <row r="31" spans="2:7" ht="12.75">
      <c r="B31" s="11"/>
      <c r="D31" s="12"/>
      <c r="E31" s="13"/>
      <c r="F31" s="14"/>
      <c r="G31" s="54"/>
    </row>
    <row r="32" spans="2:7" ht="12.75">
      <c r="B32" s="11">
        <v>14</v>
      </c>
      <c r="D32" s="12" t="s">
        <v>16</v>
      </c>
      <c r="E32" s="13">
        <f>'[1]résztbla'!E32</f>
        <v>864</v>
      </c>
      <c r="F32" s="15">
        <f>'[1]résztbla'!F32</f>
        <v>492</v>
      </c>
      <c r="G32" s="55">
        <f>F32/9*12*1.2</f>
        <v>787.1999999999999</v>
      </c>
    </row>
    <row r="33" spans="2:7" ht="12.75">
      <c r="B33" s="11"/>
      <c r="D33" s="12"/>
      <c r="E33" s="13"/>
      <c r="F33" s="14"/>
      <c r="G33" s="54"/>
    </row>
    <row r="34" spans="2:7" ht="12.75">
      <c r="B34" s="11">
        <v>15</v>
      </c>
      <c r="D34" s="12" t="s">
        <v>17</v>
      </c>
      <c r="E34" s="13">
        <f>'[1]résztbla'!E34</f>
        <v>0</v>
      </c>
      <c r="F34" s="15">
        <f>'[1]résztbla'!F34</f>
        <v>0</v>
      </c>
      <c r="G34" s="54"/>
    </row>
    <row r="35" spans="2:7" ht="12.75">
      <c r="B35" s="11"/>
      <c r="D35" s="12"/>
      <c r="E35" s="13"/>
      <c r="F35" s="14"/>
      <c r="G35" s="54"/>
    </row>
    <row r="36" spans="2:7" ht="12.75">
      <c r="B36" s="11">
        <v>16</v>
      </c>
      <c r="D36" s="12" t="s">
        <v>18</v>
      </c>
      <c r="E36" s="13">
        <f>'[1]résztbla'!E36</f>
        <v>300</v>
      </c>
      <c r="F36" s="15">
        <f>'[1]résztbla'!F36</f>
        <v>0</v>
      </c>
      <c r="G36" s="54">
        <v>300</v>
      </c>
    </row>
    <row r="37" spans="2:7" ht="12.75">
      <c r="B37" s="11"/>
      <c r="D37" s="12"/>
      <c r="E37" s="18"/>
      <c r="F37" s="19"/>
      <c r="G37" s="54"/>
    </row>
    <row r="38" spans="2:7" ht="12.75">
      <c r="B38" s="11">
        <v>17</v>
      </c>
      <c r="D38" s="21" t="s">
        <v>19</v>
      </c>
      <c r="E38" s="22">
        <f>'[1]résztbla'!E38</f>
        <v>0</v>
      </c>
      <c r="F38" s="23">
        <f>'[1]résztbla'!F38</f>
        <v>0</v>
      </c>
      <c r="G38" s="54"/>
    </row>
    <row r="39" spans="2:7" ht="12.75">
      <c r="B39" s="11"/>
      <c r="D39" s="21"/>
      <c r="E39" s="16"/>
      <c r="F39" s="23"/>
      <c r="G39" s="54"/>
    </row>
    <row r="40" spans="2:7" ht="13.5" thickBot="1">
      <c r="B40" s="11">
        <v>18</v>
      </c>
      <c r="D40" s="21" t="s">
        <v>20</v>
      </c>
      <c r="E40" s="18">
        <f>'[1]résztbla'!E40</f>
        <v>0</v>
      </c>
      <c r="F40" s="20">
        <f>'[1]résztbla'!F40</f>
        <v>0</v>
      </c>
      <c r="G40" s="54"/>
    </row>
    <row r="41" spans="2:7" ht="13.5" thickBot="1">
      <c r="B41" s="11">
        <v>19</v>
      </c>
      <c r="D41" s="24" t="s">
        <v>21</v>
      </c>
      <c r="E41" s="25">
        <f>SUM(E6:E40)</f>
        <v>49608</v>
      </c>
      <c r="F41" s="26">
        <f>SUM(F6:F40)</f>
        <v>32836</v>
      </c>
      <c r="G41" s="26">
        <f>SUM(G6:G40)</f>
        <v>49498.96</v>
      </c>
    </row>
    <row r="42" spans="2:7" ht="13.5" thickBot="1">
      <c r="B42" s="11">
        <v>20</v>
      </c>
      <c r="D42" s="27" t="s">
        <v>22</v>
      </c>
      <c r="E42" s="28">
        <f>'[1]résztbla'!E42</f>
        <v>2600</v>
      </c>
      <c r="F42" s="29">
        <f>'[1]résztbla'!F42</f>
        <v>1950</v>
      </c>
      <c r="G42" s="54">
        <v>2600</v>
      </c>
    </row>
    <row r="43" spans="2:7" ht="13.5" thickBot="1">
      <c r="B43" s="11">
        <v>21</v>
      </c>
      <c r="D43" s="30" t="s">
        <v>23</v>
      </c>
      <c r="E43" s="18">
        <f>'[1]résztbla'!E43</f>
        <v>4596</v>
      </c>
      <c r="F43" s="31">
        <f>'[1]résztbla'!F43</f>
        <v>3447</v>
      </c>
      <c r="G43" s="54">
        <v>4596</v>
      </c>
    </row>
    <row r="44" spans="2:7" ht="13.5" thickBot="1">
      <c r="B44" s="11">
        <v>22</v>
      </c>
      <c r="D44" s="32" t="s">
        <v>24</v>
      </c>
      <c r="E44" s="33">
        <f>E41+E42+E43</f>
        <v>56804</v>
      </c>
      <c r="F44" s="34">
        <f>F41+F42+F43</f>
        <v>38233</v>
      </c>
      <c r="G44" s="54"/>
    </row>
    <row r="45" spans="2:7" ht="13.5" thickBot="1">
      <c r="B45" s="11">
        <v>23</v>
      </c>
      <c r="D45" s="35" t="s">
        <v>25</v>
      </c>
      <c r="E45" s="36">
        <f>'[1]résztbla'!E45</f>
        <v>56828</v>
      </c>
      <c r="F45" s="37">
        <f>'[1]résztbla'!F45</f>
        <v>40536</v>
      </c>
      <c r="G45" s="54"/>
    </row>
    <row r="46" spans="2:7" ht="13.5" thickBot="1">
      <c r="B46" s="38">
        <v>24</v>
      </c>
      <c r="D46" s="39" t="s">
        <v>26</v>
      </c>
      <c r="E46" s="41">
        <f>'[1]résztbla'!E46</f>
        <v>24</v>
      </c>
      <c r="F46" s="40">
        <f>'[1]résztbla'!F46</f>
        <v>2303</v>
      </c>
      <c r="G46" s="54"/>
    </row>
    <row r="47" spans="2:7" ht="12.75">
      <c r="B47" s="11">
        <v>25</v>
      </c>
      <c r="C47" s="42" t="s">
        <v>27</v>
      </c>
      <c r="D47" s="43" t="str">
        <f>'[1]résztbla'!B48</f>
        <v> ktg. módosítás </v>
      </c>
      <c r="E47" s="45"/>
      <c r="F47" s="44">
        <f>'[1]résztbla'!F48</f>
        <v>2889.4700000000003</v>
      </c>
      <c r="G47" s="54"/>
    </row>
    <row r="48" spans="2:7" ht="12.75">
      <c r="B48" s="11">
        <v>26</v>
      </c>
      <c r="C48" s="42" t="s">
        <v>28</v>
      </c>
      <c r="D48" s="43" t="str">
        <f>'[1]résztbla'!B49</f>
        <v>árbev. módosítás</v>
      </c>
      <c r="E48" s="46"/>
      <c r="F48" s="47">
        <f>'[1]résztbla'!F49</f>
        <v>0</v>
      </c>
      <c r="G48" s="54"/>
    </row>
    <row r="49" spans="2:7" ht="12.75">
      <c r="B49" s="11">
        <v>27</v>
      </c>
      <c r="C49" s="48" t="s">
        <v>29</v>
      </c>
      <c r="D49" s="43" t="str">
        <f>'[1]résztbla'!B50</f>
        <v>módosított ktg</v>
      </c>
      <c r="E49" s="46"/>
      <c r="F49" s="47">
        <f>'[1]résztbla'!F50</f>
        <v>41122.47</v>
      </c>
      <c r="G49" s="54"/>
    </row>
    <row r="50" spans="2:7" ht="12.75">
      <c r="B50" s="11">
        <v>28</v>
      </c>
      <c r="C50" s="48" t="s">
        <v>30</v>
      </c>
      <c r="D50" s="43" t="str">
        <f>'[1]résztbla'!B51</f>
        <v>módosított árbev.</v>
      </c>
      <c r="E50" s="46"/>
      <c r="F50" s="47">
        <f>'[1]résztbla'!F51</f>
        <v>40536</v>
      </c>
      <c r="G50" s="54"/>
    </row>
    <row r="51" spans="2:7" ht="13.5" thickBot="1">
      <c r="B51" s="49">
        <v>29</v>
      </c>
      <c r="C51" s="48" t="s">
        <v>31</v>
      </c>
      <c r="D51" s="50" t="str">
        <f>'[1]résztbla'!B52</f>
        <v>módosított eredm.</v>
      </c>
      <c r="E51" s="46"/>
      <c r="F51" s="51">
        <f>'[1]résztbla'!F52</f>
        <v>-586.4700000000012</v>
      </c>
      <c r="G51" s="54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Városi Víz- és Kommunális Kft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Balogh Pál</dc:creator>
  <cp:keywords/>
  <dc:description/>
  <cp:lastModifiedBy>Polgármesteri Hivatal</cp:lastModifiedBy>
  <dcterms:created xsi:type="dcterms:W3CDTF">2006-11-07T10:06:51Z</dcterms:created>
  <dcterms:modified xsi:type="dcterms:W3CDTF">2006-11-13T13:56:48Z</dcterms:modified>
  <cp:category/>
  <cp:version/>
  <cp:contentType/>
  <cp:contentStatus/>
</cp:coreProperties>
</file>