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össztábl" sheetId="1" r:id="rId1"/>
    <sheet name="ktgtáb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<sst xmlns="http://schemas.openxmlformats.org/spreadsheetml/2006/main" count="96" uniqueCount="61">
  <si>
    <t xml:space="preserve">             Csongrád Közmű Szolgáltató KFT</t>
  </si>
  <si>
    <t>2. sz-ú táblázat</t>
  </si>
  <si>
    <t xml:space="preserve">                  2010. év gazdálkodás kiértékelése   </t>
  </si>
  <si>
    <t xml:space="preserve">                             kalkulált</t>
  </si>
  <si>
    <t>eFt</t>
  </si>
  <si>
    <t xml:space="preserve">           KFT összesen</t>
  </si>
  <si>
    <t>terv</t>
  </si>
  <si>
    <t>tény</t>
  </si>
  <si>
    <t>anyag</t>
  </si>
  <si>
    <t>vill.energ</t>
  </si>
  <si>
    <t>egyéb en.</t>
  </si>
  <si>
    <t>rezsi anyag</t>
  </si>
  <si>
    <t>üzemanyag</t>
  </si>
  <si>
    <t>bér</t>
  </si>
  <si>
    <t>szem.jell.egy.</t>
  </si>
  <si>
    <t>bérjárulékok</t>
  </si>
  <si>
    <t>amortizáció</t>
  </si>
  <si>
    <t>egyéb szolg</t>
  </si>
  <si>
    <t>bérleti díj</t>
  </si>
  <si>
    <t xml:space="preserve"> biztosítás</t>
  </si>
  <si>
    <t>VKHJ</t>
  </si>
  <si>
    <t>bányajárulék</t>
  </si>
  <si>
    <t>szennyv.bírs.</t>
  </si>
  <si>
    <t>ráfordítások</t>
  </si>
  <si>
    <t>hitelezési veszteség</t>
  </si>
  <si>
    <t>ELABÉ, alváll.</t>
  </si>
  <si>
    <t xml:space="preserve">Összes könyvelt ktg </t>
  </si>
  <si>
    <t>kalkulált többlet ktg</t>
  </si>
  <si>
    <t>jan. 05. ig átadott ktg</t>
  </si>
  <si>
    <t>könyvelt árbevétel</t>
  </si>
  <si>
    <t>egyéb árbevétel</t>
  </si>
  <si>
    <t>számlázott árbevétel</t>
  </si>
  <si>
    <t>jan. 05-ig átadott árbev.</t>
  </si>
  <si>
    <t>Összes árbevétel</t>
  </si>
  <si>
    <t>Eredmény</t>
  </si>
  <si>
    <t>CSONGRÁDI KÖZMŰ SZOLGÁLTATÓ KFT</t>
  </si>
  <si>
    <t>3. sz. táblázat</t>
  </si>
  <si>
    <t>részletező táblázat</t>
  </si>
  <si>
    <t xml:space="preserve"> ivóvízszolg</t>
  </si>
  <si>
    <t xml:space="preserve">  szennyvízszolg</t>
  </si>
  <si>
    <t xml:space="preserve">    Egyéb vállalk.</t>
  </si>
  <si>
    <t>közfogl. támogatott</t>
  </si>
  <si>
    <t xml:space="preserve"> KFT összesen</t>
  </si>
  <si>
    <t>egyéb szolg.</t>
  </si>
  <si>
    <t>hitelezési vesztes.</t>
  </si>
  <si>
    <t>önköltség ö..</t>
  </si>
  <si>
    <t>tmk</t>
  </si>
  <si>
    <t>ir.ktg</t>
  </si>
  <si>
    <t xml:space="preserve">ÖSSZ. KÖLTSÉG </t>
  </si>
  <si>
    <t xml:space="preserve">kalkulált ktg többlet </t>
  </si>
  <si>
    <t>jan. 05-ig átadott ktg</t>
  </si>
  <si>
    <t>Összes  ktg</t>
  </si>
  <si>
    <t>Könyvelt árbevétel</t>
  </si>
  <si>
    <t>január 05-ig átadott árbevétel</t>
  </si>
  <si>
    <t xml:space="preserve">         2010. évi gazdálkodás kiértékelése eFt</t>
  </si>
  <si>
    <t>árbevétel módosítás</t>
  </si>
  <si>
    <t>Eredmény (30 - 25 sor)</t>
  </si>
  <si>
    <t xml:space="preserve"> távhő</t>
  </si>
  <si>
    <t>fürdő</t>
  </si>
  <si>
    <t>tüzeléstechnika</t>
  </si>
  <si>
    <t xml:space="preserve">  kalkulált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</si>
</sst>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1" fillId="0" borderId="9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1" fontId="2" fillId="2" borderId="18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2" xfId="0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3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5" xfId="0" applyFont="1" applyFill="1" applyBorder="1" applyAlignment="1">
      <alignment/>
    </xf>
    <xf numFmtId="1" fontId="0" fillId="2" borderId="16" xfId="0" applyNumberForma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&#201;R2010.kalkul&#225;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ztbla"/>
      <sheetName val="össztábla"/>
      <sheetName val="ktgtábla"/>
      <sheetName val="községvíz"/>
      <sheetName val="községvízkiért"/>
      <sheetName val="Munka13"/>
      <sheetName val="Munka14"/>
      <sheetName val="Munka15"/>
      <sheetName val="Munka16"/>
    </sheetNames>
    <sheetDataSet>
      <sheetData sheetId="0">
        <row r="6">
          <cell r="W6">
            <v>49099</v>
          </cell>
          <cell r="X6">
            <v>55023</v>
          </cell>
        </row>
        <row r="8">
          <cell r="W8">
            <v>60401</v>
          </cell>
          <cell r="X8">
            <v>55303</v>
          </cell>
        </row>
        <row r="10">
          <cell r="W10">
            <v>18690</v>
          </cell>
          <cell r="X10">
            <v>15889</v>
          </cell>
        </row>
        <row r="12">
          <cell r="W12">
            <v>3703</v>
          </cell>
          <cell r="X12">
            <v>3320</v>
          </cell>
        </row>
        <row r="14">
          <cell r="W14">
            <v>16773</v>
          </cell>
          <cell r="X14">
            <v>12990</v>
          </cell>
        </row>
        <row r="16">
          <cell r="W16">
            <v>192189</v>
          </cell>
          <cell r="X16">
            <v>186198</v>
          </cell>
        </row>
        <row r="18">
          <cell r="W18">
            <v>11990</v>
          </cell>
          <cell r="X18">
            <v>10473</v>
          </cell>
        </row>
        <row r="20">
          <cell r="W20">
            <v>49903</v>
          </cell>
          <cell r="X20">
            <v>50892</v>
          </cell>
        </row>
        <row r="22">
          <cell r="W22">
            <v>13699</v>
          </cell>
          <cell r="X22">
            <v>17749</v>
          </cell>
        </row>
        <row r="24">
          <cell r="W24">
            <v>72467</v>
          </cell>
          <cell r="X24">
            <v>69687</v>
          </cell>
        </row>
        <row r="26">
          <cell r="W26">
            <v>20602</v>
          </cell>
          <cell r="X26">
            <v>23417</v>
          </cell>
        </row>
        <row r="28">
          <cell r="W28">
            <v>3699</v>
          </cell>
          <cell r="X28">
            <v>3115</v>
          </cell>
        </row>
        <row r="30">
          <cell r="W30">
            <v>23480</v>
          </cell>
          <cell r="X30">
            <v>20896</v>
          </cell>
        </row>
        <row r="32">
          <cell r="W32">
            <v>1358</v>
          </cell>
          <cell r="X32">
            <v>1059</v>
          </cell>
        </row>
        <row r="34">
          <cell r="W34">
            <v>430</v>
          </cell>
          <cell r="X34">
            <v>113</v>
          </cell>
        </row>
        <row r="36">
          <cell r="W36">
            <v>19417</v>
          </cell>
          <cell r="X36">
            <v>16121</v>
          </cell>
        </row>
        <row r="38">
          <cell r="W38">
            <v>0</v>
          </cell>
          <cell r="X38">
            <v>108</v>
          </cell>
        </row>
        <row r="40">
          <cell r="W40">
            <v>5335</v>
          </cell>
          <cell r="X40">
            <v>7624</v>
          </cell>
        </row>
        <row r="44">
          <cell r="W44">
            <v>563235</v>
          </cell>
        </row>
        <row r="45">
          <cell r="X45">
            <v>15024.088210330481</v>
          </cell>
        </row>
        <row r="46">
          <cell r="X46">
            <v>-2340</v>
          </cell>
        </row>
        <row r="48">
          <cell r="X48">
            <v>493362</v>
          </cell>
        </row>
        <row r="49">
          <cell r="X49">
            <v>1046</v>
          </cell>
        </row>
        <row r="50">
          <cell r="W50">
            <v>517926</v>
          </cell>
          <cell r="X50">
            <v>569205</v>
          </cell>
        </row>
        <row r="51">
          <cell r="X51">
            <v>-6218</v>
          </cell>
        </row>
      </sheetData>
      <sheetData sheetId="2">
        <row r="50">
          <cell r="T50">
            <v>47294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workbookViewId="0" topLeftCell="A25">
      <selection activeCell="C52" sqref="C52"/>
    </sheetView>
  </sheetViews>
  <sheetFormatPr defaultColWidth="9.140625" defaultRowHeight="12.75"/>
  <cols>
    <col min="1" max="1" width="9.421875" style="0" customWidth="1"/>
    <col min="2" max="2" width="4.7109375" style="0" customWidth="1"/>
    <col min="3" max="3" width="25.140625" style="0" customWidth="1"/>
    <col min="4" max="4" width="11.00390625" style="0" customWidth="1"/>
    <col min="5" max="5" width="13.421875" style="0" customWidth="1"/>
  </cols>
  <sheetData>
    <row r="1" spans="3:6" ht="12.75">
      <c r="C1" s="1" t="s">
        <v>0</v>
      </c>
      <c r="E1" s="2"/>
      <c r="F1" t="s">
        <v>1</v>
      </c>
    </row>
    <row r="2" spans="3:4" ht="12.75">
      <c r="C2" s="3" t="s">
        <v>2</v>
      </c>
      <c r="D2" s="2"/>
    </row>
    <row r="3" spans="3:4" ht="12.75">
      <c r="C3" s="3" t="s">
        <v>3</v>
      </c>
      <c r="D3" s="2"/>
    </row>
    <row r="4" spans="3:4" ht="12.75">
      <c r="C4" s="3"/>
      <c r="D4" s="2"/>
    </row>
    <row r="5" spans="2:5" ht="13.5" thickBot="1">
      <c r="B5" s="4"/>
      <c r="E5" s="5" t="s">
        <v>4</v>
      </c>
    </row>
    <row r="6" spans="4:5" ht="12.75">
      <c r="D6" s="6" t="s">
        <v>5</v>
      </c>
      <c r="E6" s="7"/>
    </row>
    <row r="7" spans="3:5" ht="13.5" thickBot="1">
      <c r="C7" s="8"/>
      <c r="D7" s="9" t="s">
        <v>6</v>
      </c>
      <c r="E7" s="10" t="s">
        <v>7</v>
      </c>
    </row>
    <row r="8" spans="2:5" ht="12.75">
      <c r="B8" s="11">
        <v>1</v>
      </c>
      <c r="C8" s="12" t="s">
        <v>8</v>
      </c>
      <c r="D8" s="13">
        <f>'[1]résztbla'!W6</f>
        <v>49099</v>
      </c>
      <c r="E8" s="14">
        <f>'[1]résztbla'!X6</f>
        <v>55023</v>
      </c>
    </row>
    <row r="9" spans="2:5" ht="12.75">
      <c r="B9" s="15"/>
      <c r="C9" s="16"/>
      <c r="D9" s="17"/>
      <c r="E9" s="18"/>
    </row>
    <row r="10" spans="2:5" ht="12.75">
      <c r="B10" s="15">
        <v>2</v>
      </c>
      <c r="C10" s="16" t="s">
        <v>9</v>
      </c>
      <c r="D10" s="17">
        <f>'[1]résztbla'!W8</f>
        <v>60401</v>
      </c>
      <c r="E10" s="18">
        <f>'[1]résztbla'!X8</f>
        <v>55303</v>
      </c>
    </row>
    <row r="11" spans="2:5" ht="12.75">
      <c r="B11" s="15"/>
      <c r="C11" s="16"/>
      <c r="D11" s="17"/>
      <c r="E11" s="18"/>
    </row>
    <row r="12" spans="2:5" ht="12.75">
      <c r="B12" s="15">
        <v>3</v>
      </c>
      <c r="C12" s="16" t="s">
        <v>10</v>
      </c>
      <c r="D12" s="17">
        <f>'[1]résztbla'!W10</f>
        <v>18690</v>
      </c>
      <c r="E12" s="18">
        <f>'[1]résztbla'!X10</f>
        <v>15889</v>
      </c>
    </row>
    <row r="13" spans="2:5" ht="12.75">
      <c r="B13" s="15"/>
      <c r="C13" s="16"/>
      <c r="D13" s="17"/>
      <c r="E13" s="18"/>
    </row>
    <row r="14" spans="2:5" ht="12.75">
      <c r="B14" s="15">
        <v>4</v>
      </c>
      <c r="C14" s="16" t="s">
        <v>11</v>
      </c>
      <c r="D14" s="17">
        <f>'[1]résztbla'!W12</f>
        <v>3703</v>
      </c>
      <c r="E14" s="18">
        <f>'[1]résztbla'!X12</f>
        <v>3320</v>
      </c>
    </row>
    <row r="15" spans="2:5" ht="12.75">
      <c r="B15" s="15"/>
      <c r="C15" s="16"/>
      <c r="D15" s="17"/>
      <c r="E15" s="18"/>
    </row>
    <row r="16" spans="2:5" ht="12.75">
      <c r="B16" s="15">
        <v>5</v>
      </c>
      <c r="C16" s="16" t="s">
        <v>12</v>
      </c>
      <c r="D16" s="17">
        <f>'[1]résztbla'!W14</f>
        <v>16773</v>
      </c>
      <c r="E16" s="18">
        <f>'[1]résztbla'!X14</f>
        <v>12990</v>
      </c>
    </row>
    <row r="17" spans="2:5" ht="12.75">
      <c r="B17" s="15"/>
      <c r="C17" s="16"/>
      <c r="D17" s="17"/>
      <c r="E17" s="18"/>
    </row>
    <row r="18" spans="2:5" ht="12.75">
      <c r="B18" s="15">
        <v>6</v>
      </c>
      <c r="C18" s="16" t="s">
        <v>13</v>
      </c>
      <c r="D18" s="17">
        <f>'[1]résztbla'!W16</f>
        <v>192189</v>
      </c>
      <c r="E18" s="18">
        <f>'[1]résztbla'!X16</f>
        <v>186198</v>
      </c>
    </row>
    <row r="19" spans="2:5" ht="12.75">
      <c r="B19" s="15"/>
      <c r="C19" s="16"/>
      <c r="D19" s="17"/>
      <c r="E19" s="18"/>
    </row>
    <row r="20" spans="2:5" ht="12.75">
      <c r="B20" s="15">
        <v>7</v>
      </c>
      <c r="C20" s="16" t="s">
        <v>14</v>
      </c>
      <c r="D20" s="17">
        <f>'[1]résztbla'!W18</f>
        <v>11990</v>
      </c>
      <c r="E20" s="18">
        <f>'[1]résztbla'!X18</f>
        <v>10473</v>
      </c>
    </row>
    <row r="21" spans="2:5" ht="12.75">
      <c r="B21" s="15"/>
      <c r="C21" s="16"/>
      <c r="D21" s="17"/>
      <c r="E21" s="18"/>
    </row>
    <row r="22" spans="2:5" ht="12.75">
      <c r="B22" s="15">
        <v>8</v>
      </c>
      <c r="C22" s="16" t="s">
        <v>15</v>
      </c>
      <c r="D22" s="17">
        <f>'[1]résztbla'!W20</f>
        <v>49903</v>
      </c>
      <c r="E22" s="18">
        <f>'[1]résztbla'!X20</f>
        <v>50892</v>
      </c>
    </row>
    <row r="23" spans="2:5" ht="12.75">
      <c r="B23" s="15"/>
      <c r="C23" s="16"/>
      <c r="D23" s="17"/>
      <c r="E23" s="18"/>
    </row>
    <row r="24" spans="2:5" ht="12.75">
      <c r="B24" s="15">
        <v>9</v>
      </c>
      <c r="C24" s="16" t="s">
        <v>16</v>
      </c>
      <c r="D24" s="17">
        <f>'[1]résztbla'!W22</f>
        <v>13699</v>
      </c>
      <c r="E24" s="18">
        <f>'[1]résztbla'!X22</f>
        <v>17749</v>
      </c>
    </row>
    <row r="25" spans="2:5" ht="12.75">
      <c r="B25" s="15"/>
      <c r="C25" s="16"/>
      <c r="D25" s="17"/>
      <c r="E25" s="18"/>
    </row>
    <row r="26" spans="2:5" ht="12.75">
      <c r="B26" s="15">
        <v>10</v>
      </c>
      <c r="C26" s="19" t="s">
        <v>17</v>
      </c>
      <c r="D26" s="17">
        <f>'[1]résztbla'!W24</f>
        <v>72467</v>
      </c>
      <c r="E26" s="18">
        <f>'[1]résztbla'!X24</f>
        <v>69687</v>
      </c>
    </row>
    <row r="27" spans="2:5" ht="12.75">
      <c r="B27" s="15"/>
      <c r="C27" s="16"/>
      <c r="D27" s="17"/>
      <c r="E27" s="18"/>
    </row>
    <row r="28" spans="2:5" ht="12.75">
      <c r="B28" s="15">
        <v>11</v>
      </c>
      <c r="C28" s="16" t="s">
        <v>18</v>
      </c>
      <c r="D28" s="17">
        <f>'[1]résztbla'!W26</f>
        <v>20602</v>
      </c>
      <c r="E28" s="18">
        <f>'[1]résztbla'!X26</f>
        <v>23417</v>
      </c>
    </row>
    <row r="29" spans="2:5" ht="12.75">
      <c r="B29" s="15"/>
      <c r="C29" s="16"/>
      <c r="D29" s="17"/>
      <c r="E29" s="18"/>
    </row>
    <row r="30" spans="2:5" ht="12.75">
      <c r="B30" s="15">
        <v>12</v>
      </c>
      <c r="C30" s="16" t="s">
        <v>19</v>
      </c>
      <c r="D30" s="17">
        <f>'[1]résztbla'!W28</f>
        <v>3699</v>
      </c>
      <c r="E30" s="18">
        <f>'[1]résztbla'!X28</f>
        <v>3115</v>
      </c>
    </row>
    <row r="31" spans="2:5" ht="12.75">
      <c r="B31" s="15"/>
      <c r="C31" s="16"/>
      <c r="D31" s="17"/>
      <c r="E31" s="18"/>
    </row>
    <row r="32" spans="2:5" ht="12.75">
      <c r="B32" s="15">
        <v>13</v>
      </c>
      <c r="C32" s="16" t="s">
        <v>20</v>
      </c>
      <c r="D32" s="17">
        <f>'[1]résztbla'!W30</f>
        <v>23480</v>
      </c>
      <c r="E32" s="18">
        <f>'[1]résztbla'!X30</f>
        <v>20896</v>
      </c>
    </row>
    <row r="33" spans="2:5" ht="12.75">
      <c r="B33" s="15"/>
      <c r="C33" s="16"/>
      <c r="D33" s="17"/>
      <c r="E33" s="18"/>
    </row>
    <row r="34" spans="2:5" ht="12.75">
      <c r="B34" s="15">
        <v>14</v>
      </c>
      <c r="C34" s="16" t="s">
        <v>21</v>
      </c>
      <c r="D34" s="17">
        <f>'[1]résztbla'!W32</f>
        <v>1358</v>
      </c>
      <c r="E34" s="18">
        <f>'[1]résztbla'!X32</f>
        <v>1059</v>
      </c>
    </row>
    <row r="35" spans="2:5" ht="12.75">
      <c r="B35" s="15"/>
      <c r="C35" s="16"/>
      <c r="D35" s="17"/>
      <c r="E35" s="18"/>
    </row>
    <row r="36" spans="2:5" ht="12.75">
      <c r="B36" s="15">
        <v>15</v>
      </c>
      <c r="C36" s="16" t="s">
        <v>22</v>
      </c>
      <c r="D36" s="17">
        <f>'[1]résztbla'!W34</f>
        <v>430</v>
      </c>
      <c r="E36" s="18">
        <f>'[1]résztbla'!X34</f>
        <v>113</v>
      </c>
    </row>
    <row r="37" spans="2:5" ht="12.75">
      <c r="B37" s="15"/>
      <c r="C37" s="16"/>
      <c r="D37" s="17"/>
      <c r="E37" s="18"/>
    </row>
    <row r="38" spans="2:5" ht="12.75">
      <c r="B38" s="15">
        <v>16</v>
      </c>
      <c r="C38" s="16" t="s">
        <v>23</v>
      </c>
      <c r="D38" s="17">
        <f>'[1]résztbla'!W36</f>
        <v>19417</v>
      </c>
      <c r="E38" s="18">
        <f>'[1]résztbla'!X36</f>
        <v>16121</v>
      </c>
    </row>
    <row r="39" spans="2:5" ht="12.75">
      <c r="B39" s="15"/>
      <c r="C39" s="16"/>
      <c r="D39" s="17"/>
      <c r="E39" s="18"/>
    </row>
    <row r="40" spans="2:5" ht="12.75">
      <c r="B40" s="15">
        <v>17</v>
      </c>
      <c r="C40" s="20" t="s">
        <v>24</v>
      </c>
      <c r="D40" s="17">
        <f>'[1]résztbla'!W38</f>
        <v>0</v>
      </c>
      <c r="E40" s="21">
        <f>'[1]résztbla'!X38</f>
        <v>108</v>
      </c>
    </row>
    <row r="41" spans="2:5" ht="12.75">
      <c r="B41" s="15"/>
      <c r="C41" s="20"/>
      <c r="D41" s="17"/>
      <c r="E41" s="21"/>
    </row>
    <row r="42" spans="2:5" ht="13.5" thickBot="1">
      <c r="B42" s="15">
        <v>18</v>
      </c>
      <c r="C42" s="22" t="s">
        <v>25</v>
      </c>
      <c r="D42" s="17">
        <f>'[1]résztbla'!W40</f>
        <v>5335</v>
      </c>
      <c r="E42" s="23">
        <f>'[1]résztbla'!X40</f>
        <v>7624</v>
      </c>
    </row>
    <row r="43" spans="2:5" ht="13.5" thickBot="1">
      <c r="B43" s="15">
        <v>19</v>
      </c>
      <c r="C43" s="24" t="s">
        <v>26</v>
      </c>
      <c r="D43" s="25">
        <f>SUM(D8:D42)+1</f>
        <v>563236</v>
      </c>
      <c r="E43" s="26">
        <f>SUM(E8:E42)</f>
        <v>549977</v>
      </c>
    </row>
    <row r="44" spans="2:5" ht="13.5" thickBot="1">
      <c r="B44" s="15">
        <v>20</v>
      </c>
      <c r="C44" s="27" t="s">
        <v>27</v>
      </c>
      <c r="D44" s="28"/>
      <c r="E44" s="29">
        <f>'[1]résztbla'!X45</f>
        <v>15024.088210330481</v>
      </c>
    </row>
    <row r="45" spans="2:5" ht="13.5" thickBot="1">
      <c r="B45" s="15">
        <v>21</v>
      </c>
      <c r="C45" s="27" t="s">
        <v>28</v>
      </c>
      <c r="D45" s="28"/>
      <c r="E45" s="29">
        <f>'[1]résztbla'!X46</f>
        <v>-2340</v>
      </c>
    </row>
    <row r="46" spans="2:7" ht="13.5" thickBot="1">
      <c r="B46" s="30">
        <v>22</v>
      </c>
      <c r="C46" s="31" t="s">
        <v>51</v>
      </c>
      <c r="D46" s="32">
        <f>'[1]résztbla'!W44</f>
        <v>563235</v>
      </c>
      <c r="E46" s="33">
        <f>SUM(E43:E45)</f>
        <v>562661.0882103305</v>
      </c>
      <c r="G46" s="34"/>
    </row>
    <row r="47" spans="2:5" ht="13.5" thickBot="1">
      <c r="B47" s="35">
        <v>23</v>
      </c>
      <c r="C47" s="36" t="s">
        <v>29</v>
      </c>
      <c r="D47" s="37"/>
      <c r="E47" s="38">
        <f>'[1]résztbla'!X48</f>
        <v>493362</v>
      </c>
    </row>
    <row r="48" spans="2:7" ht="12.75">
      <c r="B48" s="39">
        <v>24</v>
      </c>
      <c r="C48" s="40" t="s">
        <v>30</v>
      </c>
      <c r="D48" s="41">
        <f>'[1]ktgtábla'!T50</f>
        <v>47294</v>
      </c>
      <c r="E48" s="42">
        <f>'[1]résztbla'!X49</f>
        <v>1046</v>
      </c>
      <c r="F48" s="34"/>
      <c r="G48" s="34"/>
    </row>
    <row r="49" spans="2:7" ht="12.75">
      <c r="B49" s="15">
        <v>25</v>
      </c>
      <c r="C49" s="43" t="s">
        <v>31</v>
      </c>
      <c r="D49" s="44">
        <f>'[1]résztbla'!W50</f>
        <v>517926</v>
      </c>
      <c r="E49" s="45">
        <f>'[1]résztbla'!X50</f>
        <v>569205</v>
      </c>
      <c r="F49" s="34"/>
      <c r="G49" s="34"/>
    </row>
    <row r="50" spans="2:7" ht="13.5" thickBot="1">
      <c r="B50" s="46">
        <v>26</v>
      </c>
      <c r="C50" s="47" t="s">
        <v>32</v>
      </c>
      <c r="D50" s="48"/>
      <c r="E50" s="49">
        <f>'[1]résztbla'!X51</f>
        <v>-6218</v>
      </c>
      <c r="F50" s="34"/>
      <c r="G50" s="34"/>
    </row>
    <row r="51" spans="2:5" ht="13.5" thickBot="1">
      <c r="B51" s="50">
        <v>27</v>
      </c>
      <c r="C51" s="51" t="s">
        <v>33</v>
      </c>
      <c r="D51" s="52">
        <f>D49+D48</f>
        <v>565220</v>
      </c>
      <c r="E51" s="53">
        <f>SUM(E48:E50)</f>
        <v>564033</v>
      </c>
    </row>
    <row r="52" spans="2:8" ht="13.5" thickBot="1">
      <c r="B52" s="50">
        <v>28</v>
      </c>
      <c r="C52" s="51" t="s">
        <v>34</v>
      </c>
      <c r="D52" s="52">
        <f>D51-D43</f>
        <v>1984</v>
      </c>
      <c r="E52" s="53">
        <f>E51-E46-1</f>
        <v>1370.9117896695388</v>
      </c>
      <c r="H52" s="34"/>
    </row>
    <row r="53" ht="12.75">
      <c r="I53" s="3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3" sqref="D53"/>
    </sheetView>
  </sheetViews>
  <sheetFormatPr defaultColWidth="9.140625" defaultRowHeight="12.75"/>
  <cols>
    <col min="1" max="1" width="3.8515625" style="59" customWidth="1"/>
    <col min="2" max="2" width="28.00390625" style="59" customWidth="1"/>
    <col min="3" max="7" width="9.140625" style="59" customWidth="1"/>
    <col min="8" max="8" width="9.57421875" style="59" bestFit="1" customWidth="1"/>
    <col min="9" max="11" width="9.140625" style="59" customWidth="1"/>
    <col min="12" max="12" width="9.57421875" style="59" bestFit="1" customWidth="1"/>
    <col min="13" max="16384" width="9.140625" style="59" customWidth="1"/>
  </cols>
  <sheetData>
    <row r="1" spans="9:18" ht="12.75">
      <c r="I1" s="67" t="s">
        <v>35</v>
      </c>
      <c r="R1" s="59" t="s">
        <v>36</v>
      </c>
    </row>
    <row r="2" ht="12.75">
      <c r="I2" s="67" t="s">
        <v>54</v>
      </c>
    </row>
    <row r="3" spans="9:10" ht="12.75">
      <c r="I3" s="67"/>
      <c r="J3" s="67" t="s">
        <v>37</v>
      </c>
    </row>
    <row r="4" ht="13.5" thickBot="1">
      <c r="J4" s="59" t="s">
        <v>60</v>
      </c>
    </row>
    <row r="5" spans="3:18" ht="13.5" thickBot="1">
      <c r="C5" s="68" t="s">
        <v>38</v>
      </c>
      <c r="D5" s="70"/>
      <c r="E5" s="86" t="s">
        <v>39</v>
      </c>
      <c r="F5" s="87"/>
      <c r="G5" s="93" t="s">
        <v>57</v>
      </c>
      <c r="H5" s="94"/>
      <c r="I5" s="88" t="s">
        <v>58</v>
      </c>
      <c r="J5" s="89"/>
      <c r="K5" s="86" t="s">
        <v>59</v>
      </c>
      <c r="L5" s="87"/>
      <c r="M5" s="90" t="s">
        <v>40</v>
      </c>
      <c r="N5" s="91"/>
      <c r="O5" s="86" t="s">
        <v>41</v>
      </c>
      <c r="P5" s="92"/>
      <c r="Q5" s="86" t="s">
        <v>42</v>
      </c>
      <c r="R5" s="92"/>
    </row>
    <row r="6" spans="3:18" ht="13.5" thickBot="1">
      <c r="C6" s="69" t="s">
        <v>6</v>
      </c>
      <c r="D6" s="62" t="s">
        <v>7</v>
      </c>
      <c r="E6" s="71" t="s">
        <v>6</v>
      </c>
      <c r="F6" s="75" t="s">
        <v>7</v>
      </c>
      <c r="G6" s="79" t="s">
        <v>6</v>
      </c>
      <c r="H6" s="61" t="s">
        <v>7</v>
      </c>
      <c r="I6" s="71" t="s">
        <v>6</v>
      </c>
      <c r="J6" s="75" t="s">
        <v>7</v>
      </c>
      <c r="K6" s="56" t="s">
        <v>6</v>
      </c>
      <c r="L6" s="81" t="s">
        <v>7</v>
      </c>
      <c r="M6" s="58" t="s">
        <v>6</v>
      </c>
      <c r="N6" s="62" t="s">
        <v>7</v>
      </c>
      <c r="O6" s="58" t="s">
        <v>6</v>
      </c>
      <c r="P6" s="62" t="s">
        <v>7</v>
      </c>
      <c r="Q6" s="58" t="s">
        <v>6</v>
      </c>
      <c r="R6" s="62" t="s">
        <v>7</v>
      </c>
    </row>
    <row r="7" spans="1:18" ht="12.75">
      <c r="A7" s="63">
        <v>1</v>
      </c>
      <c r="B7" s="74" t="s">
        <v>8</v>
      </c>
      <c r="C7" s="55">
        <v>4088</v>
      </c>
      <c r="D7" s="72">
        <v>5472</v>
      </c>
      <c r="E7" s="57">
        <v>23054</v>
      </c>
      <c r="F7" s="77">
        <v>21364</v>
      </c>
      <c r="G7" s="55">
        <v>356</v>
      </c>
      <c r="H7" s="80">
        <v>720</v>
      </c>
      <c r="I7" s="55">
        <v>7280</v>
      </c>
      <c r="J7" s="76">
        <v>8000</v>
      </c>
      <c r="K7" s="55">
        <v>157</v>
      </c>
      <c r="L7" s="72">
        <v>99</v>
      </c>
      <c r="M7" s="55">
        <v>4565</v>
      </c>
      <c r="N7" s="72">
        <v>10591</v>
      </c>
      <c r="O7" s="55"/>
      <c r="P7" s="72">
        <v>34</v>
      </c>
      <c r="Q7" s="55">
        <v>39500</v>
      </c>
      <c r="R7" s="72">
        <v>46280</v>
      </c>
    </row>
    <row r="8" spans="1:18" ht="12.75">
      <c r="A8" s="64"/>
      <c r="B8" s="82"/>
      <c r="C8" s="57"/>
      <c r="D8" s="60"/>
      <c r="E8" s="57"/>
      <c r="F8" s="77"/>
      <c r="G8" s="57"/>
      <c r="H8" s="78"/>
      <c r="I8" s="57"/>
      <c r="J8" s="77"/>
      <c r="K8" s="57"/>
      <c r="L8" s="60"/>
      <c r="M8" s="57"/>
      <c r="N8" s="60"/>
      <c r="O8" s="57"/>
      <c r="P8" s="60"/>
      <c r="Q8" s="57"/>
      <c r="R8" s="60"/>
    </row>
    <row r="9" spans="1:18" ht="12.75">
      <c r="A9" s="64">
        <v>2</v>
      </c>
      <c r="B9" s="82" t="s">
        <v>9</v>
      </c>
      <c r="C9" s="57">
        <v>9238</v>
      </c>
      <c r="D9" s="60">
        <v>9173</v>
      </c>
      <c r="E9" s="57">
        <v>23306</v>
      </c>
      <c r="F9" s="77">
        <v>21681</v>
      </c>
      <c r="G9" s="57">
        <v>12016</v>
      </c>
      <c r="H9" s="78">
        <v>7621</v>
      </c>
      <c r="I9" s="57">
        <v>7040</v>
      </c>
      <c r="J9" s="77">
        <v>6989</v>
      </c>
      <c r="K9" s="57">
        <v>0</v>
      </c>
      <c r="L9" s="60">
        <v>0</v>
      </c>
      <c r="M9" s="57">
        <v>7571</v>
      </c>
      <c r="N9" s="60">
        <v>6726</v>
      </c>
      <c r="O9" s="57"/>
      <c r="P9" s="60"/>
      <c r="Q9" s="57">
        <v>59171</v>
      </c>
      <c r="R9" s="60">
        <v>52190</v>
      </c>
    </row>
    <row r="10" spans="1:18" ht="12.75">
      <c r="A10" s="64"/>
      <c r="B10" s="82"/>
      <c r="C10" s="57"/>
      <c r="D10" s="60"/>
      <c r="E10" s="57"/>
      <c r="F10" s="77"/>
      <c r="G10" s="57"/>
      <c r="H10" s="78"/>
      <c r="I10" s="57"/>
      <c r="J10" s="77"/>
      <c r="K10" s="57"/>
      <c r="L10" s="60"/>
      <c r="M10" s="57"/>
      <c r="N10" s="60"/>
      <c r="O10" s="57"/>
      <c r="P10" s="60"/>
      <c r="Q10" s="57"/>
      <c r="R10" s="60"/>
    </row>
    <row r="11" spans="1:18" ht="12.75">
      <c r="A11" s="64">
        <v>3</v>
      </c>
      <c r="B11" s="82" t="s">
        <v>10</v>
      </c>
      <c r="C11" s="57">
        <v>526</v>
      </c>
      <c r="D11" s="60">
        <v>1111</v>
      </c>
      <c r="E11" s="57">
        <v>107</v>
      </c>
      <c r="F11" s="77">
        <v>50</v>
      </c>
      <c r="G11" s="57">
        <v>13208</v>
      </c>
      <c r="H11" s="78">
        <v>12239</v>
      </c>
      <c r="I11" s="57">
        <v>1756</v>
      </c>
      <c r="J11" s="77">
        <v>1981</v>
      </c>
      <c r="K11" s="57">
        <v>0</v>
      </c>
      <c r="L11" s="60">
        <v>0</v>
      </c>
      <c r="M11" s="57">
        <v>1223</v>
      </c>
      <c r="N11" s="60">
        <v>442</v>
      </c>
      <c r="O11" s="57"/>
      <c r="P11" s="60"/>
      <c r="Q11" s="57">
        <v>16820</v>
      </c>
      <c r="R11" s="60">
        <v>15823</v>
      </c>
    </row>
    <row r="12" spans="1:18" ht="12.75">
      <c r="A12" s="64"/>
      <c r="B12" s="82"/>
      <c r="C12" s="57"/>
      <c r="D12" s="60"/>
      <c r="E12" s="57"/>
      <c r="F12" s="77"/>
      <c r="G12" s="57"/>
      <c r="H12" s="78"/>
      <c r="I12" s="57"/>
      <c r="J12" s="77"/>
      <c r="K12" s="57"/>
      <c r="L12" s="60"/>
      <c r="M12" s="57"/>
      <c r="N12" s="60"/>
      <c r="O12" s="57"/>
      <c r="P12" s="60"/>
      <c r="Q12" s="57"/>
      <c r="R12" s="60"/>
    </row>
    <row r="13" spans="1:18" ht="12.75">
      <c r="A13" s="64">
        <v>4</v>
      </c>
      <c r="B13" s="82" t="s">
        <v>11</v>
      </c>
      <c r="C13" s="57">
        <v>1073</v>
      </c>
      <c r="D13" s="60">
        <v>790</v>
      </c>
      <c r="E13" s="57">
        <v>550</v>
      </c>
      <c r="F13" s="77">
        <v>477</v>
      </c>
      <c r="G13" s="57">
        <v>25</v>
      </c>
      <c r="H13" s="78">
        <v>37</v>
      </c>
      <c r="I13" s="57">
        <v>900</v>
      </c>
      <c r="J13" s="77">
        <v>1090</v>
      </c>
      <c r="K13" s="57">
        <v>5</v>
      </c>
      <c r="L13" s="60">
        <v>24</v>
      </c>
      <c r="M13" s="57">
        <v>750</v>
      </c>
      <c r="N13" s="60">
        <v>550</v>
      </c>
      <c r="O13" s="57"/>
      <c r="P13" s="60">
        <v>8</v>
      </c>
      <c r="Q13" s="57">
        <v>3303</v>
      </c>
      <c r="R13" s="60">
        <v>2976</v>
      </c>
    </row>
    <row r="14" spans="1:18" ht="12.75">
      <c r="A14" s="64"/>
      <c r="B14" s="82"/>
      <c r="C14" s="57"/>
      <c r="D14" s="60"/>
      <c r="E14" s="57"/>
      <c r="F14" s="77"/>
      <c r="G14" s="57"/>
      <c r="H14" s="78"/>
      <c r="I14" s="57"/>
      <c r="J14" s="77"/>
      <c r="K14" s="57"/>
      <c r="L14" s="60"/>
      <c r="M14" s="57"/>
      <c r="N14" s="60"/>
      <c r="O14" s="57"/>
      <c r="P14" s="60"/>
      <c r="Q14" s="57"/>
      <c r="R14" s="60"/>
    </row>
    <row r="15" spans="1:18" ht="12.75">
      <c r="A15" s="64">
        <v>5</v>
      </c>
      <c r="B15" s="82" t="s">
        <v>12</v>
      </c>
      <c r="C15" s="57">
        <v>4944</v>
      </c>
      <c r="D15" s="60">
        <v>4175</v>
      </c>
      <c r="E15" s="57">
        <v>5016</v>
      </c>
      <c r="F15" s="77">
        <v>4775</v>
      </c>
      <c r="G15" s="57">
        <v>0</v>
      </c>
      <c r="H15" s="78">
        <v>10</v>
      </c>
      <c r="I15" s="57">
        <v>187</v>
      </c>
      <c r="J15" s="77">
        <v>230</v>
      </c>
      <c r="K15" s="57">
        <v>0</v>
      </c>
      <c r="L15" s="60">
        <v>0</v>
      </c>
      <c r="M15" s="57">
        <v>986</v>
      </c>
      <c r="N15" s="60">
        <v>884</v>
      </c>
      <c r="O15" s="57"/>
      <c r="P15" s="60"/>
      <c r="Q15" s="57">
        <v>11133</v>
      </c>
      <c r="R15" s="60">
        <v>10074</v>
      </c>
    </row>
    <row r="16" spans="1:18" ht="12.75">
      <c r="A16" s="64"/>
      <c r="B16" s="82"/>
      <c r="C16" s="57"/>
      <c r="D16" s="60"/>
      <c r="E16" s="57"/>
      <c r="F16" s="77"/>
      <c r="G16" s="57"/>
      <c r="H16" s="78"/>
      <c r="I16" s="57"/>
      <c r="J16" s="77"/>
      <c r="K16" s="57"/>
      <c r="L16" s="60"/>
      <c r="M16" s="57"/>
      <c r="N16" s="60"/>
      <c r="O16" s="57"/>
      <c r="P16" s="60"/>
      <c r="Q16" s="57"/>
      <c r="R16" s="60"/>
    </row>
    <row r="17" spans="1:18" ht="12.75">
      <c r="A17" s="64">
        <v>6</v>
      </c>
      <c r="B17" s="82" t="s">
        <v>13</v>
      </c>
      <c r="C17" s="57">
        <v>38499</v>
      </c>
      <c r="D17" s="60">
        <v>33387</v>
      </c>
      <c r="E17" s="57">
        <v>32959</v>
      </c>
      <c r="F17" s="77">
        <v>29667</v>
      </c>
      <c r="G17" s="57">
        <v>8914</v>
      </c>
      <c r="H17" s="78">
        <v>9926</v>
      </c>
      <c r="I17" s="57">
        <v>25865</v>
      </c>
      <c r="J17" s="77">
        <v>27168</v>
      </c>
      <c r="K17" s="57">
        <v>3449</v>
      </c>
      <c r="L17" s="60">
        <v>3135</v>
      </c>
      <c r="M17" s="57">
        <v>11668</v>
      </c>
      <c r="N17" s="60">
        <v>14491</v>
      </c>
      <c r="O17" s="57">
        <v>34181</v>
      </c>
      <c r="P17" s="60">
        <v>27485</v>
      </c>
      <c r="Q17" s="57">
        <v>155535</v>
      </c>
      <c r="R17" s="60">
        <v>145259</v>
      </c>
    </row>
    <row r="18" spans="1:18" ht="12.75">
      <c r="A18" s="64"/>
      <c r="B18" s="82"/>
      <c r="C18" s="57"/>
      <c r="D18" s="60"/>
      <c r="E18" s="57"/>
      <c r="F18" s="77"/>
      <c r="G18" s="57"/>
      <c r="H18" s="78"/>
      <c r="I18" s="57"/>
      <c r="J18" s="77"/>
      <c r="K18" s="57"/>
      <c r="L18" s="60"/>
      <c r="M18" s="57"/>
      <c r="N18" s="60"/>
      <c r="O18" s="57"/>
      <c r="P18" s="60"/>
      <c r="Q18" s="57"/>
      <c r="R18" s="60"/>
    </row>
    <row r="19" spans="1:18" ht="12.75">
      <c r="A19" s="64">
        <v>7</v>
      </c>
      <c r="B19" s="82" t="s">
        <v>14</v>
      </c>
      <c r="C19" s="57">
        <v>2200</v>
      </c>
      <c r="D19" s="60">
        <v>2107</v>
      </c>
      <c r="E19" s="57">
        <v>1500</v>
      </c>
      <c r="F19" s="77">
        <v>1734</v>
      </c>
      <c r="G19" s="57">
        <v>500</v>
      </c>
      <c r="H19" s="78">
        <v>552</v>
      </c>
      <c r="I19" s="57">
        <v>2300</v>
      </c>
      <c r="J19" s="77">
        <v>1564</v>
      </c>
      <c r="K19" s="57">
        <v>170</v>
      </c>
      <c r="L19" s="60">
        <v>195</v>
      </c>
      <c r="M19" s="57">
        <v>920</v>
      </c>
      <c r="N19" s="60">
        <v>810</v>
      </c>
      <c r="O19" s="57"/>
      <c r="P19" s="60">
        <v>342</v>
      </c>
      <c r="Q19" s="57">
        <v>7590</v>
      </c>
      <c r="R19" s="60">
        <v>7304</v>
      </c>
    </row>
    <row r="20" spans="1:18" ht="12.75">
      <c r="A20" s="64"/>
      <c r="B20" s="82"/>
      <c r="C20" s="57"/>
      <c r="D20" s="60"/>
      <c r="E20" s="57"/>
      <c r="F20" s="77"/>
      <c r="G20" s="57"/>
      <c r="H20" s="78"/>
      <c r="I20" s="57"/>
      <c r="J20" s="77"/>
      <c r="K20" s="57"/>
      <c r="L20" s="60"/>
      <c r="M20" s="57"/>
      <c r="N20" s="60"/>
      <c r="O20" s="57"/>
      <c r="P20" s="60"/>
      <c r="Q20" s="57"/>
      <c r="R20" s="60"/>
    </row>
    <row r="21" spans="1:18" ht="12.75">
      <c r="A21" s="64">
        <v>8</v>
      </c>
      <c r="B21" s="82" t="s">
        <v>15</v>
      </c>
      <c r="C21" s="57">
        <v>10972</v>
      </c>
      <c r="D21" s="60">
        <v>8988</v>
      </c>
      <c r="E21" s="57">
        <v>9393</v>
      </c>
      <c r="F21" s="77">
        <v>8035</v>
      </c>
      <c r="G21" s="57">
        <v>2540</v>
      </c>
      <c r="H21" s="78">
        <v>2680</v>
      </c>
      <c r="I21" s="57">
        <v>7372</v>
      </c>
      <c r="J21" s="77">
        <v>7339</v>
      </c>
      <c r="K21" s="57">
        <v>983</v>
      </c>
      <c r="L21" s="60">
        <v>850</v>
      </c>
      <c r="M21" s="57">
        <v>3325</v>
      </c>
      <c r="N21" s="60">
        <v>3909</v>
      </c>
      <c r="O21" s="57">
        <v>4871</v>
      </c>
      <c r="P21" s="60">
        <v>3797</v>
      </c>
      <c r="Q21" s="57">
        <v>39456</v>
      </c>
      <c r="R21" s="60">
        <v>35598</v>
      </c>
    </row>
    <row r="22" spans="1:18" ht="12.75">
      <c r="A22" s="64"/>
      <c r="B22" s="82"/>
      <c r="C22" s="57"/>
      <c r="D22" s="60"/>
      <c r="E22" s="57"/>
      <c r="F22" s="77"/>
      <c r="G22" s="57"/>
      <c r="H22" s="78"/>
      <c r="I22" s="57"/>
      <c r="J22" s="77"/>
      <c r="K22" s="57"/>
      <c r="L22" s="60"/>
      <c r="M22" s="57"/>
      <c r="N22" s="60"/>
      <c r="O22" s="57"/>
      <c r="P22" s="60"/>
      <c r="Q22" s="57"/>
      <c r="R22" s="60"/>
    </row>
    <row r="23" spans="1:18" ht="12.75">
      <c r="A23" s="64">
        <v>9</v>
      </c>
      <c r="B23" s="82" t="s">
        <v>16</v>
      </c>
      <c r="C23" s="57">
        <v>3878</v>
      </c>
      <c r="D23" s="60">
        <v>4225</v>
      </c>
      <c r="E23" s="57">
        <v>6088</v>
      </c>
      <c r="F23" s="77">
        <v>10078</v>
      </c>
      <c r="G23" s="57">
        <v>392</v>
      </c>
      <c r="H23" s="78">
        <v>368</v>
      </c>
      <c r="I23" s="57">
        <v>69</v>
      </c>
      <c r="J23" s="77">
        <v>86</v>
      </c>
      <c r="K23" s="57">
        <v>7</v>
      </c>
      <c r="L23" s="60">
        <v>7</v>
      </c>
      <c r="M23" s="57">
        <v>1489</v>
      </c>
      <c r="N23" s="60">
        <v>1732</v>
      </c>
      <c r="O23" s="57"/>
      <c r="P23" s="60">
        <v>5</v>
      </c>
      <c r="Q23" s="57">
        <v>11923</v>
      </c>
      <c r="R23" s="60">
        <v>16501</v>
      </c>
    </row>
    <row r="24" spans="1:18" ht="12.75">
      <c r="A24" s="64"/>
      <c r="B24" s="82"/>
      <c r="C24" s="57"/>
      <c r="D24" s="60"/>
      <c r="E24" s="57"/>
      <c r="F24" s="77"/>
      <c r="G24" s="57"/>
      <c r="H24" s="78"/>
      <c r="I24" s="57"/>
      <c r="J24" s="77"/>
      <c r="K24" s="57"/>
      <c r="L24" s="60"/>
      <c r="M24" s="57"/>
      <c r="N24" s="60"/>
      <c r="O24" s="57"/>
      <c r="P24" s="60"/>
      <c r="Q24" s="57"/>
      <c r="R24" s="60"/>
    </row>
    <row r="25" spans="1:18" ht="12.75">
      <c r="A25" s="64">
        <v>10</v>
      </c>
      <c r="B25" s="82" t="s">
        <v>43</v>
      </c>
      <c r="C25" s="57">
        <v>12693</v>
      </c>
      <c r="D25" s="60">
        <v>5097</v>
      </c>
      <c r="E25" s="57">
        <v>25580</v>
      </c>
      <c r="F25" s="77">
        <v>18695</v>
      </c>
      <c r="G25" s="57">
        <v>2329</v>
      </c>
      <c r="H25" s="78">
        <v>1935</v>
      </c>
      <c r="I25" s="57">
        <v>5817</v>
      </c>
      <c r="J25" s="77">
        <v>3929</v>
      </c>
      <c r="K25" s="57">
        <v>20</v>
      </c>
      <c r="L25" s="60">
        <v>220</v>
      </c>
      <c r="M25" s="57">
        <v>8884</v>
      </c>
      <c r="N25" s="60">
        <v>20543</v>
      </c>
      <c r="O25" s="57"/>
      <c r="P25" s="60"/>
      <c r="Q25" s="57">
        <v>55323</v>
      </c>
      <c r="R25" s="60">
        <v>50419</v>
      </c>
    </row>
    <row r="26" spans="1:18" ht="12.75">
      <c r="A26" s="64"/>
      <c r="B26" s="82"/>
      <c r="C26" s="57"/>
      <c r="D26" s="60"/>
      <c r="E26" s="57"/>
      <c r="F26" s="77"/>
      <c r="G26" s="57"/>
      <c r="H26" s="78"/>
      <c r="I26" s="57"/>
      <c r="J26" s="77"/>
      <c r="K26" s="57"/>
      <c r="L26" s="60"/>
      <c r="M26" s="57"/>
      <c r="N26" s="60"/>
      <c r="O26" s="57"/>
      <c r="P26" s="60"/>
      <c r="Q26" s="57"/>
      <c r="R26" s="60"/>
    </row>
    <row r="27" spans="1:18" ht="12.75">
      <c r="A27" s="64">
        <v>11</v>
      </c>
      <c r="B27" s="82" t="s">
        <v>18</v>
      </c>
      <c r="C27" s="57">
        <v>80</v>
      </c>
      <c r="D27" s="60">
        <v>0</v>
      </c>
      <c r="E27" s="57">
        <v>14535</v>
      </c>
      <c r="F27" s="77">
        <v>18616</v>
      </c>
      <c r="G27" s="57">
        <v>2003</v>
      </c>
      <c r="H27" s="78">
        <v>2087</v>
      </c>
      <c r="I27" s="57">
        <v>640</v>
      </c>
      <c r="J27" s="77">
        <v>603</v>
      </c>
      <c r="K27" s="57">
        <v>0</v>
      </c>
      <c r="L27" s="60">
        <v>0</v>
      </c>
      <c r="M27" s="57">
        <v>2844</v>
      </c>
      <c r="N27" s="60">
        <v>1681</v>
      </c>
      <c r="O27" s="57"/>
      <c r="P27" s="60"/>
      <c r="Q27" s="57">
        <v>20102</v>
      </c>
      <c r="R27" s="60">
        <v>22987</v>
      </c>
    </row>
    <row r="28" spans="1:18" ht="12.75">
      <c r="A28" s="64"/>
      <c r="B28" s="82"/>
      <c r="C28" s="57"/>
      <c r="D28" s="60"/>
      <c r="E28" s="57"/>
      <c r="F28" s="77"/>
      <c r="G28" s="57"/>
      <c r="H28" s="78"/>
      <c r="I28" s="57"/>
      <c r="J28" s="77"/>
      <c r="K28" s="57"/>
      <c r="L28" s="60"/>
      <c r="M28" s="57"/>
      <c r="N28" s="60"/>
      <c r="O28" s="57"/>
      <c r="P28" s="60"/>
      <c r="Q28" s="57"/>
      <c r="R28" s="60"/>
    </row>
    <row r="29" spans="1:18" ht="12.75">
      <c r="A29" s="64">
        <v>12</v>
      </c>
      <c r="B29" s="82" t="s">
        <v>19</v>
      </c>
      <c r="C29" s="57">
        <v>1794</v>
      </c>
      <c r="D29" s="60">
        <v>137</v>
      </c>
      <c r="E29" s="57">
        <v>1227</v>
      </c>
      <c r="F29" s="77">
        <v>306</v>
      </c>
      <c r="G29" s="57">
        <v>168</v>
      </c>
      <c r="H29" s="78">
        <v>0</v>
      </c>
      <c r="I29" s="57">
        <v>0</v>
      </c>
      <c r="J29" s="77">
        <v>150</v>
      </c>
      <c r="K29" s="57">
        <v>0</v>
      </c>
      <c r="L29" s="60">
        <v>0</v>
      </c>
      <c r="M29" s="57">
        <v>16</v>
      </c>
      <c r="N29" s="60">
        <v>6</v>
      </c>
      <c r="O29" s="57"/>
      <c r="P29" s="60"/>
      <c r="Q29" s="57">
        <v>3205</v>
      </c>
      <c r="R29" s="60">
        <v>599</v>
      </c>
    </row>
    <row r="30" spans="1:18" ht="12.75">
      <c r="A30" s="64"/>
      <c r="B30" s="82"/>
      <c r="C30" s="57"/>
      <c r="D30" s="60"/>
      <c r="E30" s="57"/>
      <c r="F30" s="77"/>
      <c r="G30" s="57"/>
      <c r="H30" s="78"/>
      <c r="I30" s="57"/>
      <c r="J30" s="77"/>
      <c r="K30" s="57"/>
      <c r="L30" s="60"/>
      <c r="M30" s="57"/>
      <c r="N30" s="60"/>
      <c r="O30" s="57"/>
      <c r="P30" s="60"/>
      <c r="Q30" s="57"/>
      <c r="R30" s="60"/>
    </row>
    <row r="31" spans="1:18" ht="12.75">
      <c r="A31" s="64">
        <v>13</v>
      </c>
      <c r="B31" s="82" t="s">
        <v>20</v>
      </c>
      <c r="C31" s="57">
        <v>5544</v>
      </c>
      <c r="D31" s="60">
        <v>4828</v>
      </c>
      <c r="E31" s="57">
        <v>0</v>
      </c>
      <c r="F31" s="77">
        <v>0</v>
      </c>
      <c r="G31" s="57">
        <v>14976</v>
      </c>
      <c r="H31" s="78">
        <v>13267</v>
      </c>
      <c r="I31" s="57">
        <v>2080</v>
      </c>
      <c r="J31" s="77">
        <v>1952</v>
      </c>
      <c r="K31" s="57">
        <v>0</v>
      </c>
      <c r="L31" s="60">
        <v>0</v>
      </c>
      <c r="M31" s="57">
        <v>880</v>
      </c>
      <c r="N31" s="60">
        <v>849</v>
      </c>
      <c r="O31" s="57"/>
      <c r="P31" s="60"/>
      <c r="Q31" s="57">
        <v>23480</v>
      </c>
      <c r="R31" s="60">
        <v>20896</v>
      </c>
    </row>
    <row r="32" spans="1:18" ht="12.75">
      <c r="A32" s="64"/>
      <c r="B32" s="82"/>
      <c r="C32" s="57"/>
      <c r="D32" s="60"/>
      <c r="E32" s="57"/>
      <c r="F32" s="77"/>
      <c r="G32" s="57"/>
      <c r="H32" s="78"/>
      <c r="I32" s="57"/>
      <c r="J32" s="77"/>
      <c r="K32" s="57"/>
      <c r="L32" s="60"/>
      <c r="M32" s="57"/>
      <c r="N32" s="60"/>
      <c r="O32" s="57"/>
      <c r="P32" s="60"/>
      <c r="Q32" s="57"/>
      <c r="R32" s="60"/>
    </row>
    <row r="33" spans="1:18" ht="12.75">
      <c r="A33" s="64">
        <v>14</v>
      </c>
      <c r="B33" s="82" t="s">
        <v>21</v>
      </c>
      <c r="C33" s="57">
        <v>0</v>
      </c>
      <c r="D33" s="60">
        <v>0</v>
      </c>
      <c r="E33" s="57"/>
      <c r="F33" s="77">
        <v>0</v>
      </c>
      <c r="G33" s="57">
        <v>1208</v>
      </c>
      <c r="H33" s="78">
        <v>1059</v>
      </c>
      <c r="I33" s="57">
        <v>150</v>
      </c>
      <c r="J33" s="77">
        <v>0</v>
      </c>
      <c r="K33" s="57">
        <v>0</v>
      </c>
      <c r="L33" s="60">
        <v>0</v>
      </c>
      <c r="M33" s="57">
        <v>0</v>
      </c>
      <c r="N33" s="60">
        <v>0</v>
      </c>
      <c r="O33" s="57"/>
      <c r="P33" s="60"/>
      <c r="Q33" s="57">
        <v>1358</v>
      </c>
      <c r="R33" s="60">
        <v>1059</v>
      </c>
    </row>
    <row r="34" spans="1:18" ht="12.75">
      <c r="A34" s="64"/>
      <c r="B34" s="82"/>
      <c r="C34" s="57"/>
      <c r="D34" s="60"/>
      <c r="E34" s="57"/>
      <c r="F34" s="77"/>
      <c r="G34" s="57"/>
      <c r="H34" s="78"/>
      <c r="I34" s="57"/>
      <c r="J34" s="77"/>
      <c r="K34" s="57"/>
      <c r="L34" s="60"/>
      <c r="M34" s="57"/>
      <c r="N34" s="60"/>
      <c r="O34" s="57"/>
      <c r="P34" s="60"/>
      <c r="Q34" s="57"/>
      <c r="R34" s="60"/>
    </row>
    <row r="35" spans="1:18" ht="12.75">
      <c r="A35" s="64">
        <v>15</v>
      </c>
      <c r="B35" s="82" t="s">
        <v>22</v>
      </c>
      <c r="C35" s="57">
        <v>0</v>
      </c>
      <c r="D35" s="60">
        <v>0</v>
      </c>
      <c r="E35" s="57">
        <v>430</v>
      </c>
      <c r="F35" s="77">
        <v>113</v>
      </c>
      <c r="G35" s="57">
        <v>0</v>
      </c>
      <c r="H35" s="78">
        <v>0</v>
      </c>
      <c r="I35" s="57">
        <v>0</v>
      </c>
      <c r="J35" s="77">
        <v>0</v>
      </c>
      <c r="K35" s="57">
        <v>0</v>
      </c>
      <c r="L35" s="60">
        <v>0</v>
      </c>
      <c r="M35" s="57">
        <v>0</v>
      </c>
      <c r="N35" s="60">
        <v>0</v>
      </c>
      <c r="O35" s="57"/>
      <c r="P35" s="60"/>
      <c r="Q35" s="57">
        <v>430</v>
      </c>
      <c r="R35" s="60">
        <v>113</v>
      </c>
    </row>
    <row r="36" spans="1:18" ht="12.75">
      <c r="A36" s="64"/>
      <c r="B36" s="82"/>
      <c r="C36" s="57"/>
      <c r="D36" s="60"/>
      <c r="E36" s="57"/>
      <c r="F36" s="77"/>
      <c r="G36" s="57"/>
      <c r="H36" s="78"/>
      <c r="I36" s="57"/>
      <c r="J36" s="77"/>
      <c r="K36" s="57"/>
      <c r="L36" s="60"/>
      <c r="M36" s="57"/>
      <c r="N36" s="60"/>
      <c r="O36" s="57"/>
      <c r="P36" s="60"/>
      <c r="Q36" s="57"/>
      <c r="R36" s="60"/>
    </row>
    <row r="37" spans="1:18" ht="12.75">
      <c r="A37" s="64">
        <v>16</v>
      </c>
      <c r="B37" s="82" t="s">
        <v>23</v>
      </c>
      <c r="C37" s="57">
        <v>1805</v>
      </c>
      <c r="D37" s="60">
        <v>1247</v>
      </c>
      <c r="E37" s="57">
        <v>3040</v>
      </c>
      <c r="F37" s="77">
        <v>435</v>
      </c>
      <c r="G37" s="57">
        <v>998</v>
      </c>
      <c r="H37" s="78">
        <v>0</v>
      </c>
      <c r="I37" s="57">
        <v>0</v>
      </c>
      <c r="J37" s="77">
        <v>200</v>
      </c>
      <c r="K37" s="57">
        <v>0</v>
      </c>
      <c r="L37" s="60">
        <v>0</v>
      </c>
      <c r="M37" s="57">
        <v>2399</v>
      </c>
      <c r="N37" s="60">
        <v>1338</v>
      </c>
      <c r="O37" s="57"/>
      <c r="P37" s="60"/>
      <c r="Q37" s="57">
        <v>8242</v>
      </c>
      <c r="R37" s="60">
        <v>3220</v>
      </c>
    </row>
    <row r="38" spans="1:18" ht="12.75">
      <c r="A38" s="64"/>
      <c r="B38" s="82"/>
      <c r="C38" s="57"/>
      <c r="D38" s="60"/>
      <c r="E38" s="57"/>
      <c r="F38" s="77"/>
      <c r="G38" s="57"/>
      <c r="H38" s="78"/>
      <c r="I38" s="57"/>
      <c r="J38" s="77"/>
      <c r="K38" s="57"/>
      <c r="L38" s="60"/>
      <c r="M38" s="57"/>
      <c r="N38" s="60"/>
      <c r="O38" s="57"/>
      <c r="P38" s="60"/>
      <c r="Q38" s="57"/>
      <c r="R38" s="60"/>
    </row>
    <row r="39" spans="1:18" ht="12.75">
      <c r="A39" s="64">
        <v>17</v>
      </c>
      <c r="B39" s="82" t="s">
        <v>44</v>
      </c>
      <c r="C39" s="57">
        <v>0</v>
      </c>
      <c r="D39" s="60">
        <v>80</v>
      </c>
      <c r="E39" s="57">
        <v>0</v>
      </c>
      <c r="F39" s="77">
        <v>0</v>
      </c>
      <c r="G39" s="57">
        <v>0</v>
      </c>
      <c r="H39" s="78">
        <v>0</v>
      </c>
      <c r="I39" s="57">
        <v>0</v>
      </c>
      <c r="J39" s="77">
        <v>0</v>
      </c>
      <c r="K39" s="57">
        <v>0</v>
      </c>
      <c r="L39" s="60">
        <v>0</v>
      </c>
      <c r="M39" s="57">
        <v>0</v>
      </c>
      <c r="N39" s="60">
        <v>0</v>
      </c>
      <c r="O39" s="57"/>
      <c r="P39" s="60"/>
      <c r="Q39" s="57">
        <v>0</v>
      </c>
      <c r="R39" s="60">
        <v>80</v>
      </c>
    </row>
    <row r="40" spans="1:18" ht="12.75">
      <c r="A40" s="64"/>
      <c r="B40" s="82"/>
      <c r="C40" s="57"/>
      <c r="D40" s="60"/>
      <c r="E40" s="57"/>
      <c r="F40" s="77"/>
      <c r="G40" s="57"/>
      <c r="H40" s="78"/>
      <c r="I40" s="57"/>
      <c r="J40" s="77"/>
      <c r="K40" s="57"/>
      <c r="L40" s="60"/>
      <c r="M40" s="57"/>
      <c r="N40" s="60"/>
      <c r="O40" s="57"/>
      <c r="P40" s="60"/>
      <c r="Q40" s="57"/>
      <c r="R40" s="60"/>
    </row>
    <row r="41" spans="1:18" ht="13.5" thickBot="1">
      <c r="A41" s="95">
        <v>18</v>
      </c>
      <c r="B41" s="83" t="s">
        <v>25</v>
      </c>
      <c r="C41" s="56">
        <v>0</v>
      </c>
      <c r="D41" s="96">
        <v>0</v>
      </c>
      <c r="E41" s="56">
        <v>0</v>
      </c>
      <c r="F41" s="97">
        <v>0</v>
      </c>
      <c r="G41" s="56">
        <v>0</v>
      </c>
      <c r="H41" s="98">
        <v>0</v>
      </c>
      <c r="I41" s="56">
        <v>0</v>
      </c>
      <c r="J41" s="97">
        <v>4577</v>
      </c>
      <c r="K41" s="56">
        <v>0</v>
      </c>
      <c r="L41" s="96">
        <v>0</v>
      </c>
      <c r="M41" s="56">
        <v>5335</v>
      </c>
      <c r="N41" s="96">
        <v>3047</v>
      </c>
      <c r="O41" s="56"/>
      <c r="P41" s="96"/>
      <c r="Q41" s="56">
        <v>5335</v>
      </c>
      <c r="R41" s="96">
        <v>7624</v>
      </c>
    </row>
    <row r="42" spans="1:18" ht="13.5" thickBot="1">
      <c r="A42" s="105">
        <v>19</v>
      </c>
      <c r="B42" s="65" t="s">
        <v>45</v>
      </c>
      <c r="C42" s="110">
        <v>97334</v>
      </c>
      <c r="D42" s="107">
        <v>80817</v>
      </c>
      <c r="E42" s="110">
        <v>146785</v>
      </c>
      <c r="F42" s="108">
        <v>136026</v>
      </c>
      <c r="G42" s="110">
        <v>59633</v>
      </c>
      <c r="H42" s="109">
        <v>52501</v>
      </c>
      <c r="I42" s="110">
        <v>61456</v>
      </c>
      <c r="J42" s="108">
        <v>65858</v>
      </c>
      <c r="K42" s="110">
        <v>4791</v>
      </c>
      <c r="L42" s="107">
        <v>4530</v>
      </c>
      <c r="M42" s="110">
        <v>52855</v>
      </c>
      <c r="N42" s="107">
        <v>67599</v>
      </c>
      <c r="O42" s="110">
        <v>39052</v>
      </c>
      <c r="P42" s="107">
        <v>31671</v>
      </c>
      <c r="Q42" s="110">
        <v>461906</v>
      </c>
      <c r="R42" s="107">
        <v>439002</v>
      </c>
    </row>
    <row r="43" spans="1:18" ht="12.75">
      <c r="A43" s="99">
        <v>20</v>
      </c>
      <c r="B43" s="84" t="s">
        <v>46</v>
      </c>
      <c r="C43" s="100">
        <v>5781</v>
      </c>
      <c r="D43" s="101">
        <v>3834.428950601283</v>
      </c>
      <c r="E43" s="100">
        <v>5835</v>
      </c>
      <c r="F43" s="102">
        <v>4306.797789849764</v>
      </c>
      <c r="G43" s="100">
        <v>3014</v>
      </c>
      <c r="H43" s="102">
        <v>2273.169272036697</v>
      </c>
      <c r="I43" s="100">
        <v>2097</v>
      </c>
      <c r="J43" s="102">
        <v>1700.6180756703147</v>
      </c>
      <c r="K43" s="103">
        <v>112</v>
      </c>
      <c r="L43" s="101">
        <v>77.28030926324568</v>
      </c>
      <c r="M43" s="100">
        <v>2900</v>
      </c>
      <c r="N43" s="101">
        <v>2822.7056025786965</v>
      </c>
      <c r="O43" s="100"/>
      <c r="P43" s="104"/>
      <c r="Q43" s="100">
        <v>19739</v>
      </c>
      <c r="R43" s="104">
        <v>15015</v>
      </c>
    </row>
    <row r="44" spans="1:18" ht="13.5" thickBot="1">
      <c r="A44" s="64">
        <v>21</v>
      </c>
      <c r="B44" s="83" t="s">
        <v>47</v>
      </c>
      <c r="C44" s="56">
        <v>23894</v>
      </c>
      <c r="D44" s="111">
        <v>24505.614525454483</v>
      </c>
      <c r="E44" s="56">
        <v>24118</v>
      </c>
      <c r="F44" s="112">
        <v>27524.496564367855</v>
      </c>
      <c r="G44" s="56">
        <v>12459</v>
      </c>
      <c r="H44" s="112">
        <v>14527.693862446982</v>
      </c>
      <c r="I44" s="56">
        <v>8668</v>
      </c>
      <c r="J44" s="112">
        <v>10868.552150604288</v>
      </c>
      <c r="K44" s="113">
        <v>464</v>
      </c>
      <c r="L44" s="111">
        <v>493.8940044556148</v>
      </c>
      <c r="M44" s="56">
        <v>11988</v>
      </c>
      <c r="N44" s="111">
        <v>18039.748892670777</v>
      </c>
      <c r="O44" s="56"/>
      <c r="P44" s="96"/>
      <c r="Q44" s="56">
        <v>81591</v>
      </c>
      <c r="R44" s="96">
        <v>95960</v>
      </c>
    </row>
    <row r="45" spans="1:18" ht="13.5" thickBot="1">
      <c r="A45" s="64">
        <v>22</v>
      </c>
      <c r="B45" s="85" t="s">
        <v>48</v>
      </c>
      <c r="C45" s="116">
        <v>127009</v>
      </c>
      <c r="D45" s="107">
        <v>109157.04347605577</v>
      </c>
      <c r="E45" s="116">
        <v>176738</v>
      </c>
      <c r="F45" s="109">
        <v>167857.29435421762</v>
      </c>
      <c r="G45" s="116">
        <v>75106</v>
      </c>
      <c r="H45" s="109">
        <v>69301.86313448368</v>
      </c>
      <c r="I45" s="116">
        <v>72221</v>
      </c>
      <c r="J45" s="109">
        <v>78427.1702262746</v>
      </c>
      <c r="K45" s="116">
        <v>5367</v>
      </c>
      <c r="L45" s="117">
        <v>5101.1743137188605</v>
      </c>
      <c r="M45" s="116">
        <v>67743</v>
      </c>
      <c r="N45" s="117">
        <v>88461.45449524948</v>
      </c>
      <c r="O45" s="116">
        <v>39052</v>
      </c>
      <c r="P45" s="107">
        <v>31671</v>
      </c>
      <c r="Q45" s="116">
        <v>563236</v>
      </c>
      <c r="R45" s="107">
        <v>549977</v>
      </c>
    </row>
    <row r="46" spans="1:18" ht="12.75">
      <c r="A46" s="64">
        <v>23</v>
      </c>
      <c r="B46" s="84" t="s">
        <v>49</v>
      </c>
      <c r="C46" s="100"/>
      <c r="D46" s="114">
        <v>1234.7968494811284</v>
      </c>
      <c r="E46" s="100"/>
      <c r="F46" s="115">
        <v>4077.236151133822</v>
      </c>
      <c r="G46" s="100"/>
      <c r="H46" s="115">
        <v>6175.718205636009</v>
      </c>
      <c r="I46" s="100"/>
      <c r="J46" s="115">
        <v>1457.117179966186</v>
      </c>
      <c r="K46" s="100"/>
      <c r="L46" s="104">
        <v>0</v>
      </c>
      <c r="M46" s="100"/>
      <c r="N46" s="114">
        <v>2079.219824113336</v>
      </c>
      <c r="O46" s="100"/>
      <c r="P46" s="104"/>
      <c r="Q46" s="100"/>
      <c r="R46" s="114">
        <v>15024.088210330481</v>
      </c>
    </row>
    <row r="47" spans="1:18" ht="13.5" thickBot="1">
      <c r="A47" s="64">
        <v>24</v>
      </c>
      <c r="B47" s="83" t="s">
        <v>50</v>
      </c>
      <c r="C47" s="56"/>
      <c r="D47" s="96">
        <v>-407</v>
      </c>
      <c r="E47" s="56"/>
      <c r="F47" s="97">
        <v>-952</v>
      </c>
      <c r="G47" s="56"/>
      <c r="H47" s="98">
        <v>-478</v>
      </c>
      <c r="I47" s="56"/>
      <c r="J47" s="97">
        <v>-254</v>
      </c>
      <c r="K47" s="56"/>
      <c r="L47" s="96">
        <v>-4</v>
      </c>
      <c r="M47" s="56"/>
      <c r="N47" s="118">
        <v>-245</v>
      </c>
      <c r="O47" s="56"/>
      <c r="P47" s="96"/>
      <c r="Q47" s="56"/>
      <c r="R47" s="118">
        <v>-2340</v>
      </c>
    </row>
    <row r="48" spans="1:18" ht="13.5" thickBot="1">
      <c r="A48" s="64">
        <v>25</v>
      </c>
      <c r="B48" s="85" t="s">
        <v>51</v>
      </c>
      <c r="C48" s="106"/>
      <c r="D48" s="117">
        <v>109984.8403255369</v>
      </c>
      <c r="E48" s="106"/>
      <c r="F48" s="109">
        <v>170982.53050535143</v>
      </c>
      <c r="G48" s="106"/>
      <c r="H48" s="109">
        <v>74999.58134011968</v>
      </c>
      <c r="I48" s="106"/>
      <c r="J48" s="109">
        <v>79630.28740624078</v>
      </c>
      <c r="K48" s="106"/>
      <c r="L48" s="117">
        <v>5097.1743137188605</v>
      </c>
      <c r="M48" s="106"/>
      <c r="N48" s="117">
        <v>90295.6743193628</v>
      </c>
      <c r="O48" s="106">
        <v>39052</v>
      </c>
      <c r="P48" s="107">
        <v>31671</v>
      </c>
      <c r="Q48" s="106">
        <v>563236</v>
      </c>
      <c r="R48" s="117">
        <v>562662.0882103305</v>
      </c>
    </row>
    <row r="49" spans="1:18" ht="13.5" thickBot="1">
      <c r="A49" s="64">
        <v>26</v>
      </c>
      <c r="B49" s="119" t="s">
        <v>52</v>
      </c>
      <c r="C49" s="100">
        <v>151677</v>
      </c>
      <c r="D49" s="104">
        <v>120193</v>
      </c>
      <c r="E49" s="100">
        <v>153096</v>
      </c>
      <c r="F49" s="120">
        <v>123833</v>
      </c>
      <c r="G49" s="100">
        <v>79087</v>
      </c>
      <c r="H49" s="115">
        <v>67817</v>
      </c>
      <c r="I49" s="100">
        <v>55022</v>
      </c>
      <c r="J49" s="120">
        <v>60215</v>
      </c>
      <c r="K49" s="100">
        <v>2944</v>
      </c>
      <c r="L49" s="104">
        <v>2782</v>
      </c>
      <c r="M49" s="100">
        <v>76100</v>
      </c>
      <c r="N49" s="114">
        <v>90076</v>
      </c>
      <c r="O49" s="100"/>
      <c r="P49" s="104">
        <v>28446</v>
      </c>
      <c r="Q49" s="100"/>
      <c r="R49" s="114">
        <v>493362</v>
      </c>
    </row>
    <row r="50" spans="1:18" ht="12.75">
      <c r="A50" s="64">
        <v>27</v>
      </c>
      <c r="B50" s="74" t="s">
        <v>30</v>
      </c>
      <c r="C50" s="57">
        <v>1805</v>
      </c>
      <c r="D50" s="60">
        <v>220</v>
      </c>
      <c r="E50" s="57">
        <v>3040</v>
      </c>
      <c r="F50" s="77">
        <v>-268</v>
      </c>
      <c r="G50" s="57">
        <v>998</v>
      </c>
      <c r="H50" s="78">
        <v>97</v>
      </c>
      <c r="I50" s="57"/>
      <c r="J50" s="77">
        <v>626</v>
      </c>
      <c r="K50" s="57"/>
      <c r="L50" s="60">
        <v>0</v>
      </c>
      <c r="M50" s="57">
        <v>2399</v>
      </c>
      <c r="N50" s="73">
        <v>371</v>
      </c>
      <c r="O50" s="57">
        <v>39052</v>
      </c>
      <c r="P50" s="60"/>
      <c r="Q50" s="57">
        <v>47294</v>
      </c>
      <c r="R50" s="73">
        <v>1046</v>
      </c>
    </row>
    <row r="51" spans="1:18" ht="12.75">
      <c r="A51" s="64">
        <v>28</v>
      </c>
      <c r="B51" s="82" t="s">
        <v>55</v>
      </c>
      <c r="C51" s="57"/>
      <c r="D51" s="60">
        <v>137788</v>
      </c>
      <c r="E51" s="57"/>
      <c r="F51" s="77">
        <v>154922</v>
      </c>
      <c r="G51" s="57"/>
      <c r="H51" s="78">
        <v>81582</v>
      </c>
      <c r="I51" s="57"/>
      <c r="J51" s="77">
        <v>60215</v>
      </c>
      <c r="K51" s="57"/>
      <c r="L51" s="60">
        <v>2782</v>
      </c>
      <c r="M51" s="57"/>
      <c r="N51" s="73">
        <v>100245</v>
      </c>
      <c r="O51" s="57"/>
      <c r="P51" s="60">
        <v>31671</v>
      </c>
      <c r="Q51" s="57">
        <v>517926</v>
      </c>
      <c r="R51" s="73">
        <v>569205</v>
      </c>
    </row>
    <row r="52" spans="1:18" ht="13.5" thickBot="1">
      <c r="A52" s="64">
        <v>29</v>
      </c>
      <c r="B52" s="83" t="s">
        <v>53</v>
      </c>
      <c r="C52" s="56"/>
      <c r="D52" s="96">
        <v>-2057</v>
      </c>
      <c r="E52" s="56"/>
      <c r="F52" s="97">
        <v>-1955</v>
      </c>
      <c r="G52" s="56"/>
      <c r="H52" s="98">
        <v>-1083</v>
      </c>
      <c r="I52" s="56"/>
      <c r="J52" s="97">
        <v>-545</v>
      </c>
      <c r="K52" s="56"/>
      <c r="L52" s="96">
        <v>-42</v>
      </c>
      <c r="M52" s="56"/>
      <c r="N52" s="118">
        <v>-536</v>
      </c>
      <c r="O52" s="56"/>
      <c r="P52" s="96"/>
      <c r="Q52" s="56"/>
      <c r="R52" s="118">
        <v>-6218</v>
      </c>
    </row>
    <row r="53" spans="1:18" ht="13.5" thickBot="1">
      <c r="A53" s="64">
        <v>30</v>
      </c>
      <c r="B53" s="85" t="s">
        <v>33</v>
      </c>
      <c r="C53" s="116">
        <v>153482</v>
      </c>
      <c r="D53" s="107">
        <v>135951</v>
      </c>
      <c r="E53" s="116">
        <v>156136</v>
      </c>
      <c r="F53" s="108">
        <v>152699</v>
      </c>
      <c r="G53" s="116">
        <v>80085</v>
      </c>
      <c r="H53" s="109">
        <v>80596</v>
      </c>
      <c r="I53" s="116">
        <v>55022</v>
      </c>
      <c r="J53" s="108">
        <v>60296</v>
      </c>
      <c r="K53" s="116">
        <v>2944</v>
      </c>
      <c r="L53" s="107">
        <v>2740</v>
      </c>
      <c r="M53" s="116">
        <v>78499</v>
      </c>
      <c r="N53" s="117">
        <v>100080</v>
      </c>
      <c r="O53" s="116">
        <v>39052</v>
      </c>
      <c r="P53" s="107">
        <v>31671</v>
      </c>
      <c r="Q53" s="116">
        <v>565220</v>
      </c>
      <c r="R53" s="117">
        <v>564033</v>
      </c>
    </row>
    <row r="54" spans="1:18" ht="13.5" thickBot="1">
      <c r="A54" s="66">
        <v>31</v>
      </c>
      <c r="B54" s="119" t="s">
        <v>56</v>
      </c>
      <c r="C54" s="121">
        <v>26473</v>
      </c>
      <c r="D54" s="122">
        <v>25966.159674463095</v>
      </c>
      <c r="E54" s="121">
        <v>-20602</v>
      </c>
      <c r="F54" s="123">
        <v>-18283.53050535143</v>
      </c>
      <c r="G54" s="121">
        <v>4979</v>
      </c>
      <c r="H54" s="123">
        <v>5596.418659880321</v>
      </c>
      <c r="I54" s="121">
        <v>-17199</v>
      </c>
      <c r="J54" s="123">
        <v>-19334.28740624078</v>
      </c>
      <c r="K54" s="121">
        <v>-2423</v>
      </c>
      <c r="L54" s="122">
        <v>-2357.1743137188605</v>
      </c>
      <c r="M54" s="121">
        <v>10756</v>
      </c>
      <c r="N54" s="122">
        <v>9784.325680637194</v>
      </c>
      <c r="O54" s="121"/>
      <c r="P54" s="124">
        <v>0</v>
      </c>
      <c r="Q54" s="121">
        <v>1984</v>
      </c>
      <c r="R54" s="122">
        <v>1370.9117896695388</v>
      </c>
    </row>
    <row r="55" ht="12.75">
      <c r="G55" s="54"/>
    </row>
    <row r="56" ht="12.75">
      <c r="G56" s="54"/>
    </row>
    <row r="57" ht="12.75">
      <c r="G57" s="54"/>
    </row>
  </sheetData>
  <mergeCells count="7">
    <mergeCell ref="O5:P5"/>
    <mergeCell ref="Q5:R5"/>
    <mergeCell ref="G5:H5"/>
    <mergeCell ref="E5:F5"/>
    <mergeCell ref="I5:J5"/>
    <mergeCell ref="K5:L5"/>
    <mergeCell ref="M5:N5"/>
  </mergeCells>
  <printOptions/>
  <pageMargins left="0.75" right="0.75" top="1" bottom="1" header="0.5" footer="0.5"/>
  <pageSetup horizontalDpi="300" verticalDpi="300" orientation="landscape" paperSiz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tervező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PÁL</dc:creator>
  <cp:keywords/>
  <dc:description/>
  <cp:lastModifiedBy>BALOGH PÁL</cp:lastModifiedBy>
  <cp:lastPrinted>2011-02-09T12:32:10Z</cp:lastPrinted>
  <dcterms:created xsi:type="dcterms:W3CDTF">2011-02-09T10:41:03Z</dcterms:created>
  <dcterms:modified xsi:type="dcterms:W3CDTF">2011-02-09T12:40:33Z</dcterms:modified>
  <cp:category/>
  <cp:version/>
  <cp:contentType/>
  <cp:contentStatus/>
</cp:coreProperties>
</file>