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2120" windowHeight="7575" activeTab="2"/>
  </bookViews>
  <sheets>
    <sheet name="2.4 " sheetId="7" r:id="rId1"/>
    <sheet name="3.4." sheetId="1" r:id="rId2"/>
    <sheet name="3.4.1" sheetId="5" r:id="rId3"/>
    <sheet name="3.4.5." sheetId="8" r:id="rId4"/>
  </sheets>
  <definedNames>
    <definedName name="_xlnm.Print_Titles" localSheetId="0">'2.4 '!$2:$2</definedName>
    <definedName name="_xlnm.Print_Titles" localSheetId="1">'3.4.'!$2:$2</definedName>
    <definedName name="_xlnm.Print_Titles" localSheetId="2">'3.4.1'!$2:$2</definedName>
    <definedName name="_xlnm.Print_Area" localSheetId="0">'2.4 '!$A$1:$B$34</definedName>
    <definedName name="_xlnm.Print_Area" localSheetId="1">'3.4.'!$A$1:$D$22</definedName>
    <definedName name="_xlnm.Print_Area" localSheetId="2">'3.4.1'!$A$2:$B$42</definedName>
  </definedNames>
  <calcPr calcId="124519"/>
</workbook>
</file>

<file path=xl/calcChain.xml><?xml version="1.0" encoding="utf-8"?>
<calcChain xmlns="http://schemas.openxmlformats.org/spreadsheetml/2006/main">
  <c r="N26" i="8"/>
  <c r="N25"/>
  <c r="M19"/>
  <c r="L19"/>
  <c r="K19"/>
  <c r="J19"/>
  <c r="I19"/>
  <c r="H19"/>
  <c r="G19"/>
  <c r="F19"/>
  <c r="M18"/>
  <c r="M17" s="1"/>
  <c r="L18"/>
  <c r="L17" s="1"/>
  <c r="K18"/>
  <c r="K17" s="1"/>
  <c r="J18"/>
  <c r="J17" s="1"/>
  <c r="I18"/>
  <c r="I17" s="1"/>
  <c r="H18"/>
  <c r="G18"/>
  <c r="G17" s="1"/>
  <c r="F18"/>
  <c r="N18" s="1"/>
  <c r="E17"/>
  <c r="D17"/>
  <c r="N16"/>
  <c r="N15"/>
  <c r="N14"/>
  <c r="N13"/>
  <c r="N12"/>
  <c r="N11"/>
  <c r="N10"/>
  <c r="N9"/>
  <c r="N7"/>
  <c r="N6"/>
  <c r="D17" i="1"/>
  <c r="B33" i="7"/>
  <c r="IU37" i="5"/>
  <c r="B39"/>
  <c r="B41"/>
  <c r="B7" i="7"/>
  <c r="D18" i="1"/>
  <c r="B19"/>
  <c r="B31" i="7"/>
  <c r="C19" i="1"/>
  <c r="D8"/>
  <c r="D9"/>
  <c r="D16"/>
  <c r="D7"/>
  <c r="D6"/>
  <c r="D5"/>
  <c r="D13"/>
  <c r="D4"/>
  <c r="D11"/>
  <c r="D12"/>
  <c r="D14"/>
  <c r="D19"/>
  <c r="B8" i="7"/>
  <c r="B12" s="1"/>
  <c r="H17" i="8" l="1"/>
  <c r="F17"/>
  <c r="N19"/>
  <c r="N17" s="1"/>
  <c r="B42" i="5"/>
  <c r="B34" i="7"/>
</calcChain>
</file>

<file path=xl/comments1.xml><?xml version="1.0" encoding="utf-8"?>
<comments xmlns="http://schemas.openxmlformats.org/spreadsheetml/2006/main">
  <authors>
    <author>Csongrádi Kistérség Többcélú Társulása</author>
  </authors>
  <commentList>
    <comment ref="E19" authorId="0">
      <text>
        <r>
          <rPr>
            <b/>
            <sz val="8"/>
            <color indexed="81"/>
            <rFont val="Tahoma"/>
            <family val="2"/>
            <charset val="238"/>
          </rPr>
          <t>Csongrádi Kistérség Többcélú Társulása: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<sst xmlns="http://schemas.openxmlformats.org/spreadsheetml/2006/main" count="138" uniqueCount="123">
  <si>
    <t>Összes fejlesztés:</t>
  </si>
  <si>
    <t>Működés</t>
  </si>
  <si>
    <t>Üzemelés kiadásai</t>
  </si>
  <si>
    <t>OTP kezelési költségek</t>
  </si>
  <si>
    <t>Önkormányzati vagyonbiztosítás</t>
  </si>
  <si>
    <t>Összes működési kiadás:</t>
  </si>
  <si>
    <t>Megnevezés</t>
  </si>
  <si>
    <t>Fejlesztési bevételek</t>
  </si>
  <si>
    <t>Termálkút bérleti díj</t>
  </si>
  <si>
    <t>Fejlesztési bevétel összesen:</t>
  </si>
  <si>
    <t>Működési bevételek</t>
  </si>
  <si>
    <t>Földbérlet (mezőgazdasági)</t>
  </si>
  <si>
    <t>Saját bevétel összesen:</t>
  </si>
  <si>
    <t>Működési bevétel összesen:</t>
  </si>
  <si>
    <t>Fejlesztési és működési bevételek összesen:</t>
  </si>
  <si>
    <t>Likvid hitel kamat</t>
  </si>
  <si>
    <t xml:space="preserve"> - Karácsonyi díszkivilágítás</t>
  </si>
  <si>
    <t xml:space="preserve">Önkormányzati lakások karbantartása </t>
  </si>
  <si>
    <t xml:space="preserve"> - Közbeszerzési díj</t>
  </si>
  <si>
    <t>Hirdetési költségek</t>
  </si>
  <si>
    <t xml:space="preserve"> - Tulajdoni lap, tulajdoni jog költségei</t>
  </si>
  <si>
    <t>Lakbér költségelvű lakásoknál (maximális várható bevétel)</t>
  </si>
  <si>
    <t>Telefonköltségek (vagyonvédelmi riasztás)</t>
  </si>
  <si>
    <t>Felhalmozásra átvett pénzeszköz pályázatokból</t>
  </si>
  <si>
    <t>Összes vagyongazdálkodási kiadás: (saját)</t>
  </si>
  <si>
    <t>Saját forrásból:</t>
  </si>
  <si>
    <t xml:space="preserve"> - Forgalmiérték-becslés</t>
  </si>
  <si>
    <t xml:space="preserve"> - Attila utcai ipartelep portaszolgálat</t>
  </si>
  <si>
    <t xml:space="preserve">Vásárolt term. és szolg ÁFÁ-ja </t>
  </si>
  <si>
    <t>Működési hiány (támogatási igény)</t>
  </si>
  <si>
    <t>Önkormányzati lakások felújítása</t>
  </si>
  <si>
    <t>Társasházak közös üzemeltetési költségei (részben továbbszámlázott)</t>
  </si>
  <si>
    <t>Környezetvédelmi bírság</t>
  </si>
  <si>
    <t xml:space="preserve">Nem lakás célú bérlemények </t>
  </si>
  <si>
    <t>Körös-torok bérleti díj</t>
  </si>
  <si>
    <t>Nem lakás célú bérlemények (üzletek,  vendégházak, egyéb bérlemények) bérleti díja (maximális várható bevétel) bruttó</t>
  </si>
  <si>
    <t>Egyéb üzemeltetési költségek (pl.: felszámolás, eljárások költsége, riasztó rendszer karbantartása)</t>
  </si>
  <si>
    <t>Egyéb befizetési kötelezettség (önellenőrzési pótlék, mulasztási bírság)</t>
  </si>
  <si>
    <t>Felújítási alap (társasházak)   lakás és nem lakás</t>
  </si>
  <si>
    <t>Adatok Ft-ban</t>
  </si>
  <si>
    <t>Támogatott kiadás</t>
  </si>
  <si>
    <t>Idegenforgalmi adóhoz kapcsolódó pályázat</t>
  </si>
  <si>
    <t xml:space="preserve"> - Tervezési díjak (pályázatban nem elszámolható)</t>
  </si>
  <si>
    <t xml:space="preserve"> - Kilakoltatás, költöztetés, végrehajtási díj, közjegyzői költség </t>
  </si>
  <si>
    <t xml:space="preserve"> - Beruházások üzembehelyezésének díjai, műszaki ellenőri díj (pályázatban nem elszámolható)</t>
  </si>
  <si>
    <t>Aranysziget koncesszió</t>
  </si>
  <si>
    <t>Civil pályázati alap , támogatás megelőlegezés</t>
  </si>
  <si>
    <t xml:space="preserve">Adótanácsadás,  honlap karbantartás </t>
  </si>
  <si>
    <t>Fejlesztés pályázatokból</t>
  </si>
  <si>
    <t>Gördülő fejlesztési terv (Alföldvíz)</t>
  </si>
  <si>
    <t>Saját  bevétel</t>
  </si>
  <si>
    <t>Civil pályázati alap , támogatás visszatérülése</t>
  </si>
  <si>
    <t>Piroskavárosi KFT. Bérleti díj</t>
  </si>
  <si>
    <t>Gázenergia szolgáltatási díj</t>
  </si>
  <si>
    <t xml:space="preserve">Tagdíjak, Homokhátsági Reg. Hulladék lerakó önkormányzati - társulás, ivóvíz, </t>
  </si>
  <si>
    <t>Közterület használati díj</t>
  </si>
  <si>
    <t>Ingatlan értékesítés után fizetendő ÁFA</t>
  </si>
  <si>
    <t>Bérbeadás bevételek után fizetendő ÁFA</t>
  </si>
  <si>
    <t xml:space="preserve"> - Parlagfű irtás, zöldterület karbantartás </t>
  </si>
  <si>
    <t>Szennyvíztisztító, csatornahálózat  és ivóvízhálózat, víztorony bérleti díj</t>
  </si>
  <si>
    <t xml:space="preserve"> -  Ipari parki térvilágítás, gátvilágítás és térfigyelő rendszer karbantartása</t>
  </si>
  <si>
    <t>Érdekeltségnövelő keret</t>
  </si>
  <si>
    <t>Vállalkozási környezet javítása</t>
  </si>
  <si>
    <t xml:space="preserve">Továbbszámlázott szolgáltatás </t>
  </si>
  <si>
    <t xml:space="preserve">Nem lakáscélú bérlemények karbantartása </t>
  </si>
  <si>
    <t>Víziközmű lakossági befizetések behajtása, lakáskassza visszatérülés</t>
  </si>
  <si>
    <t>Fejlesztési hiány</t>
  </si>
  <si>
    <t xml:space="preserve">Önkormányzati támogatás (helyi adókból átkezelt) </t>
  </si>
  <si>
    <t>Lakbér szociális-, garzon és közérdekű bérlakásoknál 
(maximális várható bevétel)</t>
  </si>
  <si>
    <t>Üzemeltetési költség szociális-, garzon és közérdekű bérlakásoknál 
(max. várható bevétel)</t>
  </si>
  <si>
    <t xml:space="preserve">Szennyvíztisztító telep felújítása folyamatban, nincs önerő </t>
  </si>
  <si>
    <t>Tárgyi eszköz értékesítés ÁFÁ-ja</t>
  </si>
  <si>
    <t>Hitel tőke és kamat</t>
  </si>
  <si>
    <t>Áramdíj (részben továbbszámlázott)</t>
  </si>
  <si>
    <t xml:space="preserve">Alkotóház pályázat </t>
  </si>
  <si>
    <t>Ingatlan értékesítés (Ipari Park területén,  garázstelek, egyéb hasznosítású telkek)</t>
  </si>
  <si>
    <t>Víz- és csatornadíj + távhő (üres lakások esetén )</t>
  </si>
  <si>
    <t>Egyéb vagyontárgy értékesítés (informatikai hálózat, használaton kívüli tárgyi eszközök értékesítése)</t>
  </si>
  <si>
    <t>Osztalék</t>
  </si>
  <si>
    <t xml:space="preserve">Barna mezős TOP </t>
  </si>
  <si>
    <t xml:space="preserve">CLLD Galéria </t>
  </si>
  <si>
    <t>Fő utcai Óvoda felújítás</t>
  </si>
  <si>
    <t xml:space="preserve">Utak, járdák, parkolók, külterületi utak </t>
  </si>
  <si>
    <t>2020. évi saját kiadás</t>
  </si>
  <si>
    <t>2020. évi támogatott kiadás</t>
  </si>
  <si>
    <t>2020. évi összes kiadás bruttó</t>
  </si>
  <si>
    <t xml:space="preserve">Fedett medence (vízilabda TAO pályázat) </t>
  </si>
  <si>
    <t>Kézilabdacsarnok terület előkészítés, közművesítés</t>
  </si>
  <si>
    <t>2020.</t>
  </si>
  <si>
    <t>Működési bevételből fejlesztésre fordított összeg</t>
  </si>
  <si>
    <t>Könyvvizsgáló, ASP szaktanácsadás</t>
  </si>
  <si>
    <t>Mindösszesen:</t>
  </si>
  <si>
    <t>Városháza belső udvar rendezése</t>
  </si>
  <si>
    <t>Intézményi ingatlan felújítások, vis maior (Múzeum iroda, Műv. Kp. Szolg. lakás,  játszóterek, Faragó kripta)</t>
  </si>
  <si>
    <t xml:space="preserve"> </t>
  </si>
  <si>
    <t>3.4.5 Csongrád Városi Önkormányzat hitel lejárati nyilvántartás 2020. január 1-i állapot szerint</t>
  </si>
  <si>
    <t>Igénybe vétel idő-pontja</t>
  </si>
  <si>
    <t xml:space="preserve">Igénybe vett hitel összege </t>
  </si>
  <si>
    <t>2020.01.31 Záró (tőke)</t>
  </si>
  <si>
    <t>Évek</t>
  </si>
  <si>
    <t>Összesen</t>
  </si>
  <si>
    <t>2027.  és ezt követő időszak</t>
  </si>
  <si>
    <t>2018. évi hitelszerződés</t>
  </si>
  <si>
    <t xml:space="preserve">Több célú fejlesztési hitel </t>
  </si>
  <si>
    <t>2018-2019</t>
  </si>
  <si>
    <t>kamat</t>
  </si>
  <si>
    <t>2019. évi hitelszerződés</t>
  </si>
  <si>
    <t>TisaWater HUSBR Kishajókikötő pályázat önrész</t>
  </si>
  <si>
    <t>Templom utcai óvoda felújítása</t>
  </si>
  <si>
    <t>Bokrosi Műv. Ház felújítása önrész</t>
  </si>
  <si>
    <t>2019-2020</t>
  </si>
  <si>
    <t>Sághy Konyha felújítása kiegészítő munkák</t>
  </si>
  <si>
    <t>Mindösszesen</t>
  </si>
  <si>
    <t>Mindösszesen (tőke)</t>
  </si>
  <si>
    <t>Mindösszesen (kamat)</t>
  </si>
  <si>
    <t>Önkormányzati által nyújtott kezességgel felvett hitelek lejárata</t>
  </si>
  <si>
    <t>2027. és ezt követő időszak</t>
  </si>
  <si>
    <t xml:space="preserve">Beruhási hitel Csoterm Kft (termálkút felújítás) </t>
  </si>
  <si>
    <t xml:space="preserve">Csongrádi Közmű Szolgáltató Kft. Beruházási hitel (fürdő felújítás </t>
  </si>
  <si>
    <t>adatok Ft-ban</t>
  </si>
  <si>
    <r>
      <t xml:space="preserve">2020.01.31-én fennálló </t>
    </r>
    <r>
      <rPr>
        <b/>
        <sz val="7.5"/>
        <rFont val="Times New Roman"/>
        <family val="1"/>
        <charset val="238"/>
      </rPr>
      <t>hitelállomány</t>
    </r>
  </si>
  <si>
    <t>Fők.  szla</t>
  </si>
  <si>
    <t>Hitelfel-vétel időpontja</t>
  </si>
</sst>
</file>

<file path=xl/styles.xml><?xml version="1.0" encoding="utf-8"?>
<styleSheet xmlns="http://schemas.openxmlformats.org/spreadsheetml/2006/main">
  <numFmts count="1">
    <numFmt numFmtId="164" formatCode="#,##0\ _F_t"/>
  </numFmts>
  <fonts count="27">
    <font>
      <sz val="10"/>
      <name val="Arial"/>
      <charset val="238"/>
    </font>
    <font>
      <sz val="12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name val="Times New Roman"/>
      <family val="1"/>
    </font>
    <font>
      <sz val="9"/>
      <name val="Times New Roman"/>
      <family val="1"/>
      <charset val="238"/>
    </font>
    <font>
      <sz val="8"/>
      <name val="Arial"/>
      <family val="2"/>
      <charset val="238"/>
    </font>
    <font>
      <sz val="11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Arial CE"/>
      <charset val="238"/>
    </font>
    <font>
      <sz val="11"/>
      <name val="Arial CE"/>
      <charset val="238"/>
    </font>
    <font>
      <sz val="8"/>
      <name val="Times New Roman"/>
      <family val="1"/>
      <charset val="238"/>
    </font>
    <font>
      <sz val="8"/>
      <name val="Times New Roman"/>
      <family val="1"/>
    </font>
    <font>
      <i/>
      <sz val="8"/>
      <name val="Times New Roman"/>
      <family val="1"/>
      <charset val="238"/>
    </font>
    <font>
      <b/>
      <sz val="8"/>
      <name val="Times New Roman"/>
      <family val="1"/>
    </font>
    <font>
      <b/>
      <sz val="7"/>
      <name val="Times New Roman"/>
      <family val="1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7.5"/>
      <name val="Times New Roman"/>
      <family val="1"/>
      <charset val="238"/>
    </font>
    <font>
      <sz val="7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7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3" fontId="7" fillId="0" borderId="1" xfId="0" applyNumberFormat="1" applyFont="1" applyFill="1" applyBorder="1" applyAlignment="1">
      <alignment vertical="center" wrapText="1"/>
    </xf>
    <xf numFmtId="3" fontId="7" fillId="0" borderId="0" xfId="0" applyNumberFormat="1" applyFont="1" applyFill="1" applyAlignment="1">
      <alignment vertical="center" wrapText="1"/>
    </xf>
    <xf numFmtId="0" fontId="8" fillId="0" borderId="0" xfId="0" applyFont="1" applyAlignment="1">
      <alignment vertical="center" wrapText="1"/>
    </xf>
    <xf numFmtId="0" fontId="10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horizontal="right" vertical="center" wrapText="1"/>
    </xf>
    <xf numFmtId="3" fontId="5" fillId="0" borderId="5" xfId="0" applyNumberFormat="1" applyFont="1" applyFill="1" applyBorder="1" applyAlignment="1">
      <alignment horizontal="center" vertical="center" wrapText="1"/>
    </xf>
    <xf numFmtId="3" fontId="5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3" fontId="7" fillId="0" borderId="8" xfId="0" applyNumberFormat="1" applyFont="1" applyFill="1" applyBorder="1" applyAlignment="1">
      <alignment vertical="center" wrapText="1"/>
    </xf>
    <xf numFmtId="3" fontId="7" fillId="0" borderId="9" xfId="0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49" fontId="7" fillId="0" borderId="2" xfId="0" applyNumberFormat="1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vertical="center" wrapText="1"/>
    </xf>
    <xf numFmtId="3" fontId="7" fillId="2" borderId="4" xfId="0" applyNumberFormat="1" applyFont="1" applyFill="1" applyBorder="1" applyAlignment="1">
      <alignment vertical="center" wrapText="1"/>
    </xf>
    <xf numFmtId="164" fontId="8" fillId="2" borderId="4" xfId="0" applyNumberFormat="1" applyFont="1" applyFill="1" applyBorder="1" applyAlignment="1">
      <alignment vertical="center" wrapText="1"/>
    </xf>
    <xf numFmtId="164" fontId="8" fillId="2" borderId="4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3" fontId="12" fillId="0" borderId="1" xfId="0" applyNumberFormat="1" applyFont="1" applyFill="1" applyBorder="1" applyAlignment="1">
      <alignment vertical="center" wrapText="1"/>
    </xf>
    <xf numFmtId="3" fontId="9" fillId="0" borderId="1" xfId="0" applyNumberFormat="1" applyFont="1" applyFill="1" applyBorder="1" applyAlignment="1">
      <alignment horizontal="right"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3" fontId="7" fillId="0" borderId="0" xfId="0" applyNumberFormat="1" applyFont="1" applyAlignment="1">
      <alignment vertical="center" wrapText="1"/>
    </xf>
    <xf numFmtId="3" fontId="7" fillId="0" borderId="4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164" fontId="7" fillId="0" borderId="1" xfId="0" applyNumberFormat="1" applyFont="1" applyBorder="1" applyAlignment="1">
      <alignment vertical="center" wrapText="1"/>
    </xf>
    <xf numFmtId="3" fontId="7" fillId="0" borderId="2" xfId="0" applyNumberFormat="1" applyFont="1" applyFill="1" applyBorder="1" applyAlignment="1">
      <alignment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8" fillId="0" borderId="1" xfId="0" applyNumberFormat="1" applyFont="1" applyFill="1" applyBorder="1" applyAlignment="1">
      <alignment horizontal="right" vertical="center" wrapText="1"/>
    </xf>
    <xf numFmtId="0" fontId="14" fillId="0" borderId="1" xfId="0" applyFont="1" applyBorder="1" applyAlignment="1">
      <alignment vertical="center" wrapText="1"/>
    </xf>
    <xf numFmtId="3" fontId="8" fillId="0" borderId="12" xfId="0" applyNumberFormat="1" applyFont="1" applyFill="1" applyBorder="1" applyAlignment="1">
      <alignment vertical="center" wrapText="1"/>
    </xf>
    <xf numFmtId="3" fontId="8" fillId="0" borderId="13" xfId="0" applyNumberFormat="1" applyFont="1" applyFill="1" applyBorder="1" applyAlignment="1">
      <alignment vertical="center" wrapText="1"/>
    </xf>
    <xf numFmtId="0" fontId="18" fillId="0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horizontal="right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right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3" fontId="18" fillId="0" borderId="1" xfId="0" applyNumberFormat="1" applyFont="1" applyFill="1" applyBorder="1" applyAlignment="1">
      <alignment horizontal="right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20" fillId="0" borderId="1" xfId="0" applyNumberFormat="1" applyFont="1" applyFill="1" applyBorder="1" applyAlignment="1">
      <alignment horizontal="right" vertical="center" wrapText="1"/>
    </xf>
    <xf numFmtId="0" fontId="20" fillId="0" borderId="1" xfId="0" applyFont="1" applyFill="1" applyBorder="1" applyAlignment="1">
      <alignment horizontal="right" vertical="center" wrapText="1"/>
    </xf>
    <xf numFmtId="3" fontId="18" fillId="0" borderId="1" xfId="0" applyNumberFormat="1" applyFont="1" applyFill="1" applyBorder="1" applyAlignment="1">
      <alignment horizontal="center" vertical="center" wrapText="1"/>
    </xf>
    <xf numFmtId="3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right" vertical="center" wrapText="1"/>
    </xf>
    <xf numFmtId="3" fontId="22" fillId="0" borderId="1" xfId="0" applyNumberFormat="1" applyFont="1" applyBorder="1" applyAlignment="1">
      <alignment horizontal="right" vertical="center" wrapText="1"/>
    </xf>
    <xf numFmtId="0" fontId="21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center" vertical="center" wrapText="1"/>
    </xf>
    <xf numFmtId="3" fontId="21" fillId="0" borderId="0" xfId="0" applyNumberFormat="1" applyFont="1" applyBorder="1" applyAlignment="1">
      <alignment horizontal="right" vertical="center" wrapText="1"/>
    </xf>
    <xf numFmtId="3" fontId="22" fillId="0" borderId="0" xfId="0" applyNumberFormat="1" applyFont="1" applyBorder="1" applyAlignment="1">
      <alignment horizontal="right" vertical="center" wrapText="1"/>
    </xf>
    <xf numFmtId="0" fontId="15" fillId="0" borderId="1" xfId="0" applyFont="1" applyBorder="1" applyAlignment="1">
      <alignment horizontal="right" vertical="center" wrapText="1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3" fontId="15" fillId="0" borderId="1" xfId="0" applyNumberFormat="1" applyFont="1" applyBorder="1" applyAlignment="1">
      <alignment vertical="center" wrapText="1"/>
    </xf>
    <xf numFmtId="3" fontId="15" fillId="0" borderId="1" xfId="0" applyNumberFormat="1" applyFont="1" applyBorder="1" applyAlignment="1">
      <alignment horizontal="right" vertical="center" wrapText="1"/>
    </xf>
    <xf numFmtId="3" fontId="18" fillId="0" borderId="1" xfId="0" applyNumberFormat="1" applyFont="1" applyBorder="1" applyAlignment="1">
      <alignment horizontal="right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right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horizontal="right" vertical="center" wrapText="1"/>
    </xf>
    <xf numFmtId="3" fontId="12" fillId="0" borderId="1" xfId="0" applyNumberFormat="1" applyFont="1" applyFill="1" applyBorder="1" applyAlignment="1">
      <alignment horizontal="right" vertical="center" wrapText="1"/>
    </xf>
    <xf numFmtId="3" fontId="7" fillId="2" borderId="10" xfId="0" applyNumberFormat="1" applyFont="1" applyFill="1" applyBorder="1" applyAlignment="1">
      <alignment horizontal="right" vertical="center" wrapText="1"/>
    </xf>
    <xf numFmtId="0" fontId="0" fillId="0" borderId="11" xfId="0" applyBorder="1"/>
    <xf numFmtId="0" fontId="8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14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6" fillId="0" borderId="18" xfId="0" applyFont="1" applyFill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9" fillId="0" borderId="19" xfId="0" applyFont="1" applyFill="1" applyBorder="1" applyAlignment="1">
      <alignment horizontal="left" vertical="center" wrapText="1"/>
    </xf>
    <xf numFmtId="0" fontId="9" fillId="0" borderId="20" xfId="0" applyFont="1" applyFill="1" applyBorder="1" applyAlignment="1">
      <alignment horizontal="left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0" fontId="8" fillId="0" borderId="2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14" fontId="15" fillId="0" borderId="17" xfId="0" applyNumberFormat="1" applyFont="1" applyBorder="1" applyAlignment="1">
      <alignment horizontal="center" vertical="center" wrapText="1"/>
    </xf>
    <xf numFmtId="14" fontId="15" fillId="0" borderId="18" xfId="0" applyNumberFormat="1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87"/>
  <sheetViews>
    <sheetView view="pageLayout" topLeftCell="A43" zoomScaleSheetLayoutView="100" workbookViewId="0">
      <selection activeCell="D55" sqref="D55"/>
    </sheetView>
  </sheetViews>
  <sheetFormatPr defaultRowHeight="15.75"/>
  <cols>
    <col min="1" max="1" width="71.85546875" style="3" customWidth="1"/>
    <col min="2" max="2" width="20.28515625" style="40" customWidth="1"/>
    <col min="3" max="16384" width="9.140625" style="2"/>
  </cols>
  <sheetData>
    <row r="1" spans="1:2">
      <c r="A1" s="101"/>
      <c r="B1" s="102"/>
    </row>
    <row r="2" spans="1:2" s="10" customFormat="1">
      <c r="A2" s="41" t="s">
        <v>6</v>
      </c>
      <c r="B2" s="42" t="s">
        <v>88</v>
      </c>
    </row>
    <row r="3" spans="1:2">
      <c r="A3" s="43" t="s">
        <v>7</v>
      </c>
      <c r="B3" s="50"/>
    </row>
    <row r="4" spans="1:2" ht="23.25" customHeight="1">
      <c r="A4" s="44" t="s">
        <v>75</v>
      </c>
      <c r="B4" s="12">
        <v>32000000</v>
      </c>
    </row>
    <row r="5" spans="1:2" ht="31.5">
      <c r="A5" s="44" t="s">
        <v>77</v>
      </c>
      <c r="B5" s="12">
        <v>35000000</v>
      </c>
    </row>
    <row r="6" spans="1:2">
      <c r="A6" s="44" t="s">
        <v>59</v>
      </c>
      <c r="B6" s="12">
        <v>15000000</v>
      </c>
    </row>
    <row r="7" spans="1:2">
      <c r="A7" s="43" t="s">
        <v>50</v>
      </c>
      <c r="B7" s="25">
        <f>SUM(B4:B6)</f>
        <v>82000000</v>
      </c>
    </row>
    <row r="8" spans="1:2" s="4" customFormat="1">
      <c r="A8" s="45" t="s">
        <v>23</v>
      </c>
      <c r="B8" s="12">
        <f>'3.4.'!C19</f>
        <v>460891000</v>
      </c>
    </row>
    <row r="9" spans="1:2" s="4" customFormat="1">
      <c r="A9" s="45" t="s">
        <v>67</v>
      </c>
      <c r="B9" s="12">
        <v>0</v>
      </c>
    </row>
    <row r="10" spans="1:2" s="4" customFormat="1">
      <c r="A10" s="45" t="s">
        <v>89</v>
      </c>
      <c r="B10" s="12">
        <v>42614000</v>
      </c>
    </row>
    <row r="11" spans="1:2" s="5" customFormat="1">
      <c r="A11" s="55" t="s">
        <v>66</v>
      </c>
      <c r="B11" s="63">
        <v>84386000</v>
      </c>
    </row>
    <row r="12" spans="1:2" s="4" customFormat="1">
      <c r="A12" s="46" t="s">
        <v>9</v>
      </c>
      <c r="B12" s="52">
        <f>SUM(B4:B6,B8:B11)</f>
        <v>669891000</v>
      </c>
    </row>
    <row r="13" spans="1:2" s="4" customFormat="1">
      <c r="A13" s="47"/>
      <c r="B13" s="51"/>
    </row>
    <row r="14" spans="1:2" s="6" customFormat="1">
      <c r="A14" s="43" t="s">
        <v>10</v>
      </c>
      <c r="B14" s="53"/>
    </row>
    <row r="15" spans="1:2">
      <c r="A15" s="45" t="s">
        <v>21</v>
      </c>
      <c r="B15" s="103">
        <v>38000000</v>
      </c>
    </row>
    <row r="16" spans="1:2" ht="31.5">
      <c r="A16" s="45" t="s">
        <v>68</v>
      </c>
      <c r="B16" s="103"/>
    </row>
    <row r="17" spans="1:2" ht="32.25" customHeight="1">
      <c r="A17" s="45" t="s">
        <v>69</v>
      </c>
      <c r="B17" s="103"/>
    </row>
    <row r="18" spans="1:2">
      <c r="A18" s="44" t="s">
        <v>11</v>
      </c>
      <c r="B18" s="51">
        <v>1500000</v>
      </c>
    </row>
    <row r="19" spans="1:2">
      <c r="A19" s="44" t="s">
        <v>63</v>
      </c>
      <c r="B19" s="51">
        <v>2000000</v>
      </c>
    </row>
    <row r="20" spans="1:2" ht="31.5">
      <c r="A20" s="44" t="s">
        <v>35</v>
      </c>
      <c r="B20" s="51">
        <v>55000000</v>
      </c>
    </row>
    <row r="21" spans="1:2">
      <c r="A21" s="44" t="s">
        <v>52</v>
      </c>
      <c r="B21" s="51">
        <v>1000000</v>
      </c>
    </row>
    <row r="22" spans="1:2">
      <c r="A22" s="44" t="s">
        <v>45</v>
      </c>
      <c r="B22" s="51">
        <v>1460000</v>
      </c>
    </row>
    <row r="23" spans="1:2">
      <c r="A23" s="44" t="s">
        <v>34</v>
      </c>
      <c r="B23" s="51">
        <v>12700000</v>
      </c>
    </row>
    <row r="24" spans="1:2">
      <c r="A24" s="44" t="s">
        <v>55</v>
      </c>
      <c r="B24" s="51">
        <v>4000000</v>
      </c>
    </row>
    <row r="25" spans="1:2">
      <c r="A25" s="44" t="s">
        <v>8</v>
      </c>
      <c r="B25" s="51">
        <v>12000000</v>
      </c>
    </row>
    <row r="26" spans="1:2">
      <c r="A26" s="44" t="s">
        <v>71</v>
      </c>
      <c r="B26" s="51">
        <v>9450000</v>
      </c>
    </row>
    <row r="27" spans="1:2">
      <c r="A27" s="44" t="s">
        <v>32</v>
      </c>
      <c r="B27" s="51">
        <v>1000000</v>
      </c>
    </row>
    <row r="28" spans="1:2">
      <c r="A28" s="44" t="s">
        <v>78</v>
      </c>
      <c r="B28" s="51">
        <v>30000000</v>
      </c>
    </row>
    <row r="29" spans="1:2" s="7" customFormat="1" ht="19.5" customHeight="1">
      <c r="A29" s="60" t="s">
        <v>51</v>
      </c>
      <c r="B29" s="51">
        <v>20000000</v>
      </c>
    </row>
    <row r="30" spans="1:2" s="7" customFormat="1" ht="19.5" customHeight="1">
      <c r="A30" s="60" t="s">
        <v>65</v>
      </c>
      <c r="B30" s="51">
        <v>7000000</v>
      </c>
    </row>
    <row r="31" spans="1:2">
      <c r="A31" s="48" t="s">
        <v>12</v>
      </c>
      <c r="B31" s="64">
        <f>SUM(B15:B30)</f>
        <v>195110000</v>
      </c>
    </row>
    <row r="32" spans="1:2" s="7" customFormat="1">
      <c r="A32" s="55" t="s">
        <v>29</v>
      </c>
      <c r="B32" s="54">
        <v>-42614000</v>
      </c>
    </row>
    <row r="33" spans="1:2" s="4" customFormat="1">
      <c r="A33" s="46" t="s">
        <v>13</v>
      </c>
      <c r="B33" s="52">
        <f>SUM(B31:B32)</f>
        <v>152496000</v>
      </c>
    </row>
    <row r="34" spans="1:2" s="6" customFormat="1">
      <c r="A34" s="43" t="s">
        <v>14</v>
      </c>
      <c r="B34" s="52">
        <f>SUM(B12+B33)</f>
        <v>822387000</v>
      </c>
    </row>
    <row r="35" spans="1:2">
      <c r="B35" s="39"/>
    </row>
    <row r="36" spans="1:2">
      <c r="B36" s="39"/>
    </row>
    <row r="37" spans="1:2">
      <c r="B37" s="39"/>
    </row>
    <row r="38" spans="1:2">
      <c r="B38" s="39"/>
    </row>
    <row r="39" spans="1:2">
      <c r="B39" s="39"/>
    </row>
    <row r="40" spans="1:2">
      <c r="B40" s="39"/>
    </row>
    <row r="41" spans="1:2">
      <c r="B41" s="39"/>
    </row>
    <row r="42" spans="1:2">
      <c r="B42" s="39"/>
    </row>
    <row r="43" spans="1:2">
      <c r="B43" s="39"/>
    </row>
    <row r="44" spans="1:2">
      <c r="B44" s="39"/>
    </row>
    <row r="45" spans="1:2">
      <c r="B45" s="39"/>
    </row>
    <row r="46" spans="1:2">
      <c r="B46" s="39"/>
    </row>
    <row r="47" spans="1:2">
      <c r="B47" s="39"/>
    </row>
    <row r="48" spans="1:2">
      <c r="B48" s="39"/>
    </row>
    <row r="49" spans="2:2">
      <c r="B49" s="39"/>
    </row>
    <row r="50" spans="2:2">
      <c r="B50" s="39"/>
    </row>
    <row r="51" spans="2:2">
      <c r="B51" s="39"/>
    </row>
    <row r="52" spans="2:2">
      <c r="B52" s="39"/>
    </row>
    <row r="53" spans="2:2">
      <c r="B53" s="39"/>
    </row>
    <row r="54" spans="2:2">
      <c r="B54" s="39"/>
    </row>
    <row r="55" spans="2:2">
      <c r="B55" s="39"/>
    </row>
    <row r="56" spans="2:2">
      <c r="B56" s="39"/>
    </row>
    <row r="57" spans="2:2">
      <c r="B57" s="39"/>
    </row>
    <row r="58" spans="2:2">
      <c r="B58" s="39"/>
    </row>
    <row r="59" spans="2:2">
      <c r="B59" s="39"/>
    </row>
    <row r="60" spans="2:2">
      <c r="B60" s="39"/>
    </row>
    <row r="61" spans="2:2">
      <c r="B61" s="39"/>
    </row>
    <row r="62" spans="2:2">
      <c r="B62" s="39"/>
    </row>
    <row r="63" spans="2:2">
      <c r="B63" s="39"/>
    </row>
    <row r="64" spans="2:2">
      <c r="B64" s="39"/>
    </row>
    <row r="65" spans="2:2">
      <c r="B65" s="39"/>
    </row>
    <row r="66" spans="2:2">
      <c r="B66" s="39"/>
    </row>
    <row r="67" spans="2:2">
      <c r="B67" s="39"/>
    </row>
    <row r="68" spans="2:2">
      <c r="B68" s="39"/>
    </row>
    <row r="69" spans="2:2">
      <c r="B69" s="39"/>
    </row>
    <row r="70" spans="2:2">
      <c r="B70" s="39"/>
    </row>
    <row r="71" spans="2:2">
      <c r="B71" s="39"/>
    </row>
    <row r="72" spans="2:2">
      <c r="B72" s="39"/>
    </row>
    <row r="73" spans="2:2">
      <c r="B73" s="39"/>
    </row>
    <row r="74" spans="2:2">
      <c r="B74" s="39"/>
    </row>
    <row r="75" spans="2:2">
      <c r="B75" s="39"/>
    </row>
    <row r="76" spans="2:2">
      <c r="B76" s="39"/>
    </row>
    <row r="77" spans="2:2">
      <c r="B77" s="39"/>
    </row>
    <row r="78" spans="2:2">
      <c r="B78" s="39"/>
    </row>
    <row r="79" spans="2:2">
      <c r="B79" s="39"/>
    </row>
    <row r="80" spans="2:2">
      <c r="B80" s="39"/>
    </row>
    <row r="81" spans="2:2">
      <c r="B81" s="39"/>
    </row>
    <row r="82" spans="2:2">
      <c r="B82" s="39"/>
    </row>
    <row r="83" spans="2:2">
      <c r="B83" s="39"/>
    </row>
    <row r="84" spans="2:2">
      <c r="B84" s="39"/>
    </row>
    <row r="85" spans="2:2">
      <c r="B85" s="39"/>
    </row>
    <row r="86" spans="2:2">
      <c r="B86" s="39"/>
    </row>
    <row r="87" spans="2:2">
      <c r="B87" s="39"/>
    </row>
    <row r="88" spans="2:2">
      <c r="B88" s="39"/>
    </row>
    <row r="89" spans="2:2">
      <c r="B89" s="39"/>
    </row>
    <row r="90" spans="2:2">
      <c r="B90" s="39"/>
    </row>
    <row r="91" spans="2:2">
      <c r="B91" s="39"/>
    </row>
    <row r="92" spans="2:2">
      <c r="B92" s="39"/>
    </row>
    <row r="93" spans="2:2">
      <c r="B93" s="39"/>
    </row>
    <row r="94" spans="2:2">
      <c r="B94" s="39"/>
    </row>
    <row r="95" spans="2:2">
      <c r="B95" s="39"/>
    </row>
    <row r="96" spans="2:2">
      <c r="B96" s="39"/>
    </row>
    <row r="97" spans="2:2">
      <c r="B97" s="39"/>
    </row>
    <row r="98" spans="2:2">
      <c r="B98" s="39"/>
    </row>
    <row r="99" spans="2:2">
      <c r="B99" s="39"/>
    </row>
    <row r="100" spans="2:2">
      <c r="B100" s="39"/>
    </row>
    <row r="101" spans="2:2">
      <c r="B101" s="39"/>
    </row>
    <row r="102" spans="2:2">
      <c r="B102" s="39"/>
    </row>
    <row r="103" spans="2:2">
      <c r="B103" s="39"/>
    </row>
    <row r="104" spans="2:2">
      <c r="B104" s="39"/>
    </row>
    <row r="105" spans="2:2">
      <c r="B105" s="39"/>
    </row>
    <row r="106" spans="2:2">
      <c r="B106" s="39"/>
    </row>
    <row r="107" spans="2:2">
      <c r="B107" s="39"/>
    </row>
    <row r="108" spans="2:2">
      <c r="B108" s="39"/>
    </row>
    <row r="109" spans="2:2">
      <c r="B109" s="39"/>
    </row>
    <row r="110" spans="2:2">
      <c r="B110" s="39"/>
    </row>
    <row r="111" spans="2:2">
      <c r="B111" s="39"/>
    </row>
    <row r="112" spans="2:2">
      <c r="B112" s="39"/>
    </row>
    <row r="113" spans="2:2">
      <c r="B113" s="39"/>
    </row>
    <row r="114" spans="2:2">
      <c r="B114" s="39"/>
    </row>
    <row r="115" spans="2:2">
      <c r="B115" s="39"/>
    </row>
    <row r="116" spans="2:2">
      <c r="B116" s="39"/>
    </row>
    <row r="117" spans="2:2">
      <c r="B117" s="39"/>
    </row>
    <row r="118" spans="2:2">
      <c r="B118" s="39"/>
    </row>
    <row r="119" spans="2:2">
      <c r="B119" s="39"/>
    </row>
    <row r="120" spans="2:2">
      <c r="B120" s="39"/>
    </row>
    <row r="121" spans="2:2">
      <c r="B121" s="39"/>
    </row>
    <row r="122" spans="2:2">
      <c r="B122" s="39"/>
    </row>
    <row r="123" spans="2:2">
      <c r="B123" s="39"/>
    </row>
    <row r="124" spans="2:2">
      <c r="B124" s="39"/>
    </row>
    <row r="125" spans="2:2">
      <c r="B125" s="39"/>
    </row>
    <row r="126" spans="2:2">
      <c r="B126" s="39"/>
    </row>
    <row r="127" spans="2:2">
      <c r="B127" s="39"/>
    </row>
    <row r="128" spans="2:2">
      <c r="B128" s="39"/>
    </row>
    <row r="129" spans="2:2">
      <c r="B129" s="39"/>
    </row>
    <row r="130" spans="2:2">
      <c r="B130" s="39"/>
    </row>
    <row r="131" spans="2:2">
      <c r="B131" s="39"/>
    </row>
    <row r="132" spans="2:2">
      <c r="B132" s="39"/>
    </row>
    <row r="133" spans="2:2">
      <c r="B133" s="39"/>
    </row>
    <row r="134" spans="2:2">
      <c r="B134" s="39"/>
    </row>
    <row r="135" spans="2:2">
      <c r="B135" s="39"/>
    </row>
    <row r="136" spans="2:2">
      <c r="B136" s="39"/>
    </row>
    <row r="137" spans="2:2">
      <c r="B137" s="39"/>
    </row>
    <row r="138" spans="2:2">
      <c r="B138" s="39"/>
    </row>
    <row r="139" spans="2:2">
      <c r="B139" s="39"/>
    </row>
    <row r="140" spans="2:2">
      <c r="B140" s="39"/>
    </row>
    <row r="141" spans="2:2">
      <c r="B141" s="39"/>
    </row>
    <row r="142" spans="2:2">
      <c r="B142" s="39"/>
    </row>
    <row r="143" spans="2:2">
      <c r="B143" s="39"/>
    </row>
    <row r="144" spans="2:2">
      <c r="B144" s="39"/>
    </row>
    <row r="145" spans="2:2">
      <c r="B145" s="39"/>
    </row>
    <row r="146" spans="2:2">
      <c r="B146" s="39"/>
    </row>
    <row r="147" spans="2:2">
      <c r="B147" s="39"/>
    </row>
    <row r="148" spans="2:2">
      <c r="B148" s="39"/>
    </row>
    <row r="149" spans="2:2">
      <c r="B149" s="39"/>
    </row>
    <row r="150" spans="2:2">
      <c r="B150" s="39"/>
    </row>
    <row r="151" spans="2:2">
      <c r="B151" s="39"/>
    </row>
    <row r="152" spans="2:2">
      <c r="B152" s="39"/>
    </row>
    <row r="153" spans="2:2">
      <c r="B153" s="39"/>
    </row>
    <row r="154" spans="2:2">
      <c r="B154" s="39"/>
    </row>
    <row r="155" spans="2:2">
      <c r="B155" s="39"/>
    </row>
    <row r="156" spans="2:2">
      <c r="B156" s="39"/>
    </row>
    <row r="157" spans="2:2">
      <c r="B157" s="39"/>
    </row>
    <row r="158" spans="2:2">
      <c r="B158" s="39"/>
    </row>
    <row r="159" spans="2:2">
      <c r="B159" s="39"/>
    </row>
    <row r="160" spans="2:2">
      <c r="B160" s="39"/>
    </row>
    <row r="161" spans="2:2">
      <c r="B161" s="39"/>
    </row>
    <row r="162" spans="2:2">
      <c r="B162" s="39"/>
    </row>
    <row r="163" spans="2:2">
      <c r="B163" s="39"/>
    </row>
    <row r="164" spans="2:2">
      <c r="B164" s="39"/>
    </row>
    <row r="165" spans="2:2">
      <c r="B165" s="39"/>
    </row>
    <row r="166" spans="2:2">
      <c r="B166" s="39"/>
    </row>
    <row r="167" spans="2:2">
      <c r="B167" s="39"/>
    </row>
    <row r="168" spans="2:2">
      <c r="B168" s="39"/>
    </row>
    <row r="169" spans="2:2">
      <c r="B169" s="39"/>
    </row>
    <row r="170" spans="2:2">
      <c r="B170" s="39"/>
    </row>
    <row r="171" spans="2:2">
      <c r="B171" s="39"/>
    </row>
    <row r="172" spans="2:2">
      <c r="B172" s="39"/>
    </row>
    <row r="173" spans="2:2">
      <c r="B173" s="39"/>
    </row>
    <row r="174" spans="2:2">
      <c r="B174" s="39"/>
    </row>
    <row r="175" spans="2:2">
      <c r="B175" s="39"/>
    </row>
    <row r="176" spans="2:2">
      <c r="B176" s="39"/>
    </row>
    <row r="177" spans="2:2">
      <c r="B177" s="39"/>
    </row>
    <row r="178" spans="2:2">
      <c r="B178" s="39"/>
    </row>
    <row r="179" spans="2:2">
      <c r="B179" s="39"/>
    </row>
    <row r="180" spans="2:2">
      <c r="B180" s="39"/>
    </row>
    <row r="181" spans="2:2">
      <c r="B181" s="39"/>
    </row>
    <row r="182" spans="2:2">
      <c r="B182" s="39"/>
    </row>
    <row r="183" spans="2:2">
      <c r="B183" s="39"/>
    </row>
    <row r="184" spans="2:2">
      <c r="B184" s="39"/>
    </row>
    <row r="185" spans="2:2">
      <c r="B185" s="39"/>
    </row>
    <row r="186" spans="2:2">
      <c r="B186" s="39"/>
    </row>
    <row r="187" spans="2:2">
      <c r="B187" s="39"/>
    </row>
  </sheetData>
  <mergeCells count="2">
    <mergeCell ref="A1:B1"/>
    <mergeCell ref="B15:B17"/>
  </mergeCells>
  <phoneticPr fontId="11" type="noConversion"/>
  <printOptions horizontalCentered="1"/>
  <pageMargins left="0.59055118110236227" right="0.59055118110236227" top="1.1811023622047245" bottom="0.39370078740157483" header="0.31496062992125984" footer="0.31496062992125984"/>
  <pageSetup paperSize="9" scale="79" orientation="portrait" r:id="rId1"/>
  <headerFooter alignWithMargins="0">
    <oddHeader xml:space="preserve">&amp;C
&amp;"Arial,Félkövér"&amp;11 2.4. &amp;12Vagyongazdálkodás 2020. évi bevételi terve
</oddHeader>
    <oddFooter xml:space="preserve">&amp;C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48"/>
  <sheetViews>
    <sheetView view="pageLayout" topLeftCell="A43" zoomScaleSheetLayoutView="100" workbookViewId="0">
      <selection activeCell="E55" sqref="E55"/>
    </sheetView>
  </sheetViews>
  <sheetFormatPr defaultRowHeight="15"/>
  <cols>
    <col min="1" max="1" width="48.28515625" style="8" customWidth="1"/>
    <col min="2" max="2" width="15" style="13" customWidth="1"/>
    <col min="3" max="3" width="17.85546875" style="13" customWidth="1"/>
    <col min="4" max="4" width="20.28515625" style="13" customWidth="1"/>
    <col min="5" max="5" width="12.42578125" style="8" bestFit="1" customWidth="1"/>
    <col min="6" max="16384" width="9.140625" style="8"/>
  </cols>
  <sheetData>
    <row r="1" spans="1:5" ht="16.5" thickBot="1">
      <c r="D1" s="2" t="s">
        <v>39</v>
      </c>
    </row>
    <row r="2" spans="1:5" s="15" customFormat="1" ht="47.25">
      <c r="A2" s="19" t="s">
        <v>6</v>
      </c>
      <c r="B2" s="21" t="s">
        <v>83</v>
      </c>
      <c r="C2" s="21" t="s">
        <v>84</v>
      </c>
      <c r="D2" s="22" t="s">
        <v>85</v>
      </c>
    </row>
    <row r="3" spans="1:5">
      <c r="A3" s="16" t="s">
        <v>48</v>
      </c>
      <c r="B3" s="12"/>
      <c r="C3" s="12"/>
      <c r="D3" s="57"/>
      <c r="E3" s="12"/>
    </row>
    <row r="4" spans="1:5" ht="30">
      <c r="A4" s="16" t="s">
        <v>70</v>
      </c>
      <c r="B4" s="12">
        <v>0</v>
      </c>
      <c r="C4" s="12">
        <v>200000000</v>
      </c>
      <c r="D4" s="20">
        <f t="shared" ref="D4:D9" si="0">SUM(B4:C4)</f>
        <v>200000000</v>
      </c>
      <c r="E4" s="12"/>
    </row>
    <row r="5" spans="1:5" ht="21.75" customHeight="1">
      <c r="A5" s="16" t="s">
        <v>79</v>
      </c>
      <c r="B5" s="12">
        <v>40000000</v>
      </c>
      <c r="C5" s="12">
        <v>216591000</v>
      </c>
      <c r="D5" s="20">
        <f t="shared" si="0"/>
        <v>256591000</v>
      </c>
      <c r="E5" s="12"/>
    </row>
    <row r="6" spans="1:5" ht="21.75" customHeight="1">
      <c r="A6" s="16" t="s">
        <v>80</v>
      </c>
      <c r="B6" s="12">
        <v>0</v>
      </c>
      <c r="C6" s="12">
        <v>10000000</v>
      </c>
      <c r="D6" s="20">
        <f t="shared" si="0"/>
        <v>10000000</v>
      </c>
      <c r="E6" s="12"/>
    </row>
    <row r="7" spans="1:5" ht="21.75" customHeight="1">
      <c r="A7" s="16" t="s">
        <v>86</v>
      </c>
      <c r="B7" s="12">
        <v>80000000</v>
      </c>
      <c r="C7" s="12">
        <v>0</v>
      </c>
      <c r="D7" s="20">
        <f t="shared" si="0"/>
        <v>80000000</v>
      </c>
      <c r="E7" s="12"/>
    </row>
    <row r="8" spans="1:5" ht="21.75" customHeight="1">
      <c r="A8" s="16" t="s">
        <v>74</v>
      </c>
      <c r="B8" s="12">
        <v>1500000</v>
      </c>
      <c r="C8" s="12">
        <v>4300000</v>
      </c>
      <c r="D8" s="20">
        <f t="shared" si="0"/>
        <v>5800000</v>
      </c>
      <c r="E8" s="12"/>
    </row>
    <row r="9" spans="1:5" ht="21.75" customHeight="1">
      <c r="A9" s="16" t="s">
        <v>81</v>
      </c>
      <c r="B9" s="12">
        <v>10000000</v>
      </c>
      <c r="C9" s="12">
        <v>30000000</v>
      </c>
      <c r="D9" s="20">
        <f t="shared" si="0"/>
        <v>40000000</v>
      </c>
      <c r="E9" s="12"/>
    </row>
    <row r="10" spans="1:5">
      <c r="A10" s="18" t="s">
        <v>25</v>
      </c>
      <c r="B10" s="12"/>
      <c r="C10" s="12"/>
      <c r="D10" s="20"/>
      <c r="E10" s="12"/>
    </row>
    <row r="11" spans="1:5">
      <c r="A11" s="17" t="s">
        <v>30</v>
      </c>
      <c r="B11" s="12">
        <v>5000000</v>
      </c>
      <c r="C11" s="12"/>
      <c r="D11" s="20">
        <f t="shared" ref="D11:D18" si="1">SUM(B11:C11)</f>
        <v>5000000</v>
      </c>
      <c r="E11" s="12"/>
    </row>
    <row r="12" spans="1:5">
      <c r="A12" s="17" t="s">
        <v>33</v>
      </c>
      <c r="B12" s="12">
        <v>2000000</v>
      </c>
      <c r="C12" s="12"/>
      <c r="D12" s="20">
        <f t="shared" si="1"/>
        <v>2000000</v>
      </c>
      <c r="E12" s="12"/>
    </row>
    <row r="13" spans="1:5">
      <c r="A13" s="62" t="s">
        <v>62</v>
      </c>
      <c r="B13" s="12">
        <v>15000000</v>
      </c>
      <c r="C13" s="12"/>
      <c r="D13" s="20">
        <f t="shared" si="1"/>
        <v>15000000</v>
      </c>
      <c r="E13" s="12"/>
    </row>
    <row r="14" spans="1:5">
      <c r="A14" s="17" t="s">
        <v>49</v>
      </c>
      <c r="B14" s="12">
        <v>12000000</v>
      </c>
      <c r="C14" s="12"/>
      <c r="D14" s="20">
        <f t="shared" si="1"/>
        <v>12000000</v>
      </c>
      <c r="E14" s="12"/>
    </row>
    <row r="15" spans="1:5">
      <c r="A15" s="17" t="s">
        <v>82</v>
      </c>
      <c r="B15" s="12">
        <v>10000000</v>
      </c>
      <c r="C15" s="12"/>
      <c r="D15" s="20">
        <v>10000000</v>
      </c>
      <c r="E15" s="12"/>
    </row>
    <row r="16" spans="1:5" ht="45">
      <c r="A16" s="17" t="s">
        <v>93</v>
      </c>
      <c r="B16" s="12">
        <v>20000000</v>
      </c>
      <c r="C16" s="12"/>
      <c r="D16" s="20">
        <f t="shared" si="1"/>
        <v>20000000</v>
      </c>
      <c r="E16" s="12"/>
    </row>
    <row r="17" spans="1:5">
      <c r="A17" s="17" t="s">
        <v>87</v>
      </c>
      <c r="B17" s="12">
        <v>3500000</v>
      </c>
      <c r="C17" s="12"/>
      <c r="D17" s="20">
        <f t="shared" si="1"/>
        <v>3500000</v>
      </c>
      <c r="E17" s="12"/>
    </row>
    <row r="18" spans="1:5">
      <c r="A18" s="17" t="s">
        <v>92</v>
      </c>
      <c r="B18" s="12">
        <v>10000000</v>
      </c>
      <c r="C18" s="12"/>
      <c r="D18" s="20">
        <f t="shared" si="1"/>
        <v>10000000</v>
      </c>
      <c r="E18" s="12"/>
    </row>
    <row r="19" spans="1:5" s="11" customFormat="1" ht="14.25">
      <c r="A19" s="24" t="s">
        <v>0</v>
      </c>
      <c r="B19" s="25">
        <f>SUM(B4:B18)</f>
        <v>209000000</v>
      </c>
      <c r="C19" s="25">
        <f>SUM(C4:C18)</f>
        <v>460891000</v>
      </c>
      <c r="D19" s="67">
        <f>SUM(D4:D18)</f>
        <v>669891000</v>
      </c>
      <c r="E19" s="66"/>
    </row>
    <row r="20" spans="1:5" ht="15.75" thickBot="1">
      <c r="A20" s="26"/>
      <c r="B20" s="27"/>
      <c r="C20" s="27"/>
      <c r="D20" s="2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  <row r="33" spans="1:1">
      <c r="A33" s="9"/>
    </row>
    <row r="34" spans="1:1">
      <c r="A34" s="9"/>
    </row>
    <row r="35" spans="1:1">
      <c r="A35" s="9"/>
    </row>
    <row r="36" spans="1:1">
      <c r="A36" s="9"/>
    </row>
    <row r="37" spans="1:1">
      <c r="A37" s="9"/>
    </row>
    <row r="38" spans="1:1">
      <c r="A38" s="9"/>
    </row>
    <row r="39" spans="1:1">
      <c r="A39" s="9"/>
    </row>
    <row r="40" spans="1:1">
      <c r="A40" s="9"/>
    </row>
    <row r="41" spans="1:1">
      <c r="A41" s="9"/>
    </row>
    <row r="42" spans="1:1">
      <c r="A42" s="9"/>
    </row>
    <row r="43" spans="1:1">
      <c r="A43" s="9"/>
    </row>
    <row r="44" spans="1:1">
      <c r="A44" s="9"/>
    </row>
    <row r="45" spans="1:1">
      <c r="A45" s="9"/>
    </row>
    <row r="46" spans="1:1">
      <c r="A46" s="9"/>
    </row>
    <row r="47" spans="1:1">
      <c r="A47" s="9"/>
    </row>
    <row r="48" spans="1:1">
      <c r="A48" s="9"/>
    </row>
  </sheetData>
  <phoneticPr fontId="0" type="noConversion"/>
  <printOptions horizontalCentered="1"/>
  <pageMargins left="0.59055118110236227" right="0.59055118110236227" top="1.1811023622047245" bottom="0.39370078740157483" header="0.31496062992125984" footer="0.31496062992125984"/>
  <pageSetup paperSize="9" scale="79" orientation="portrait" r:id="rId1"/>
  <headerFooter alignWithMargins="0">
    <oddHeader xml:space="preserve">&amp;C
&amp;"Arial,Félkövér"&amp;11 3.4. &amp;12Vagyongazdálkodás 2020. évi kiadási terve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U66"/>
  <sheetViews>
    <sheetView tabSelected="1" view="pageBreakPreview" topLeftCell="A19" zoomScaleSheetLayoutView="100" workbookViewId="0">
      <selection activeCell="H22" sqref="G22:H22"/>
    </sheetView>
  </sheetViews>
  <sheetFormatPr defaultRowHeight="15"/>
  <cols>
    <col min="1" max="1" width="64.140625" style="1" customWidth="1"/>
    <col min="2" max="2" width="16" style="1" bestFit="1" customWidth="1"/>
    <col min="3" max="4" width="10.140625" style="1" bestFit="1" customWidth="1"/>
    <col min="5" max="5" width="15.7109375" style="1" customWidth="1"/>
    <col min="6" max="16384" width="9.140625" style="1"/>
  </cols>
  <sheetData>
    <row r="1" spans="1:5" ht="15.75" thickBot="1"/>
    <row r="2" spans="1:5">
      <c r="A2" s="30" t="s">
        <v>6</v>
      </c>
      <c r="B2" s="34" t="s">
        <v>88</v>
      </c>
    </row>
    <row r="3" spans="1:5">
      <c r="A3" s="23" t="s">
        <v>1</v>
      </c>
      <c r="B3" s="35"/>
    </row>
    <row r="4" spans="1:5">
      <c r="A4" s="31" t="s">
        <v>22</v>
      </c>
      <c r="B4" s="36">
        <v>100000</v>
      </c>
    </row>
    <row r="5" spans="1:5">
      <c r="A5" s="31" t="s">
        <v>53</v>
      </c>
      <c r="B5" s="36">
        <v>500000</v>
      </c>
    </row>
    <row r="6" spans="1:5">
      <c r="A6" s="31" t="s">
        <v>73</v>
      </c>
      <c r="B6" s="36">
        <v>3000000</v>
      </c>
    </row>
    <row r="7" spans="1:5">
      <c r="A7" s="31" t="s">
        <v>76</v>
      </c>
      <c r="B7" s="36">
        <v>500000</v>
      </c>
    </row>
    <row r="8" spans="1:5">
      <c r="A8" s="31" t="s">
        <v>17</v>
      </c>
      <c r="B8" s="36">
        <v>3000000</v>
      </c>
    </row>
    <row r="9" spans="1:5">
      <c r="A9" s="31" t="s">
        <v>64</v>
      </c>
      <c r="B9" s="36">
        <v>500000</v>
      </c>
      <c r="C9" s="56"/>
    </row>
    <row r="10" spans="1:5">
      <c r="A10" s="31" t="s">
        <v>38</v>
      </c>
      <c r="B10" s="104">
        <v>5500000</v>
      </c>
    </row>
    <row r="11" spans="1:5">
      <c r="A11" s="31" t="s">
        <v>31</v>
      </c>
      <c r="B11" s="105"/>
      <c r="C11" s="56"/>
      <c r="E11" s="56"/>
    </row>
    <row r="12" spans="1:5">
      <c r="A12" s="49" t="s">
        <v>2</v>
      </c>
      <c r="B12" s="35"/>
      <c r="C12" s="56"/>
    </row>
    <row r="13" spans="1:5">
      <c r="A13" s="31" t="s">
        <v>18</v>
      </c>
      <c r="B13" s="36">
        <v>3000000</v>
      </c>
    </row>
    <row r="14" spans="1:5">
      <c r="A14" s="31" t="s">
        <v>42</v>
      </c>
      <c r="B14" s="36">
        <v>5000000</v>
      </c>
    </row>
    <row r="15" spans="1:5">
      <c r="A15" s="31" t="s">
        <v>26</v>
      </c>
      <c r="B15" s="36">
        <v>0</v>
      </c>
    </row>
    <row r="16" spans="1:5">
      <c r="A16" s="31" t="s">
        <v>20</v>
      </c>
      <c r="B16" s="36">
        <v>650000</v>
      </c>
    </row>
    <row r="17" spans="1:4">
      <c r="A17" s="31" t="s">
        <v>43</v>
      </c>
      <c r="B17" s="36">
        <v>200000</v>
      </c>
      <c r="C17" s="56"/>
    </row>
    <row r="18" spans="1:4" s="8" customFormat="1">
      <c r="A18" s="17" t="s">
        <v>58</v>
      </c>
      <c r="B18" s="57">
        <v>15000000</v>
      </c>
    </row>
    <row r="19" spans="1:4">
      <c r="A19" s="32" t="s">
        <v>27</v>
      </c>
      <c r="B19" s="36">
        <v>600000</v>
      </c>
    </row>
    <row r="20" spans="1:4" ht="30">
      <c r="A20" s="31" t="s">
        <v>44</v>
      </c>
      <c r="B20" s="36">
        <v>1000000</v>
      </c>
    </row>
    <row r="21" spans="1:4">
      <c r="A21" s="31" t="s">
        <v>16</v>
      </c>
      <c r="B21" s="36">
        <v>2000000</v>
      </c>
    </row>
    <row r="22" spans="1:4" ht="23.25" customHeight="1">
      <c r="A22" s="31" t="s">
        <v>60</v>
      </c>
      <c r="B22" s="36">
        <v>3000000</v>
      </c>
      <c r="C22" s="56"/>
      <c r="D22" s="56"/>
    </row>
    <row r="23" spans="1:4">
      <c r="A23" s="31" t="s">
        <v>47</v>
      </c>
      <c r="B23" s="36">
        <v>2500000</v>
      </c>
    </row>
    <row r="24" spans="1:4" ht="32.25" customHeight="1">
      <c r="A24" s="31" t="s">
        <v>36</v>
      </c>
      <c r="B24" s="36">
        <v>800000</v>
      </c>
    </row>
    <row r="25" spans="1:4">
      <c r="A25" s="31" t="s">
        <v>28</v>
      </c>
      <c r="B25" s="36">
        <v>5700000</v>
      </c>
    </row>
    <row r="26" spans="1:4" s="8" customFormat="1">
      <c r="A26" s="17" t="s">
        <v>41</v>
      </c>
      <c r="B26" s="57">
        <v>3000000</v>
      </c>
    </row>
    <row r="27" spans="1:4">
      <c r="A27" s="31" t="s">
        <v>19</v>
      </c>
      <c r="B27" s="36">
        <v>300000</v>
      </c>
    </row>
    <row r="28" spans="1:4">
      <c r="A28" s="31" t="s">
        <v>37</v>
      </c>
      <c r="B28" s="36">
        <v>300000</v>
      </c>
    </row>
    <row r="29" spans="1:4">
      <c r="A29" s="31" t="s">
        <v>3</v>
      </c>
      <c r="B29" s="36">
        <v>8000000</v>
      </c>
    </row>
    <row r="30" spans="1:4">
      <c r="A30" s="31" t="s">
        <v>72</v>
      </c>
      <c r="B30" s="36">
        <v>34800000</v>
      </c>
    </row>
    <row r="31" spans="1:4">
      <c r="A31" s="31" t="s">
        <v>15</v>
      </c>
      <c r="B31" s="36">
        <v>1300000</v>
      </c>
    </row>
    <row r="32" spans="1:4">
      <c r="A32" s="31" t="s">
        <v>90</v>
      </c>
      <c r="B32" s="36">
        <v>3500000</v>
      </c>
    </row>
    <row r="33" spans="1:255">
      <c r="A33" s="31" t="s">
        <v>4</v>
      </c>
      <c r="B33" s="36">
        <v>6000000</v>
      </c>
    </row>
    <row r="34" spans="1:255" ht="30">
      <c r="A34" s="31" t="s">
        <v>54</v>
      </c>
      <c r="B34" s="36">
        <v>2000000</v>
      </c>
    </row>
    <row r="35" spans="1:255">
      <c r="A35" s="31" t="s">
        <v>61</v>
      </c>
      <c r="B35" s="36">
        <v>1000000</v>
      </c>
    </row>
    <row r="36" spans="1:255">
      <c r="A36" s="31" t="s">
        <v>46</v>
      </c>
      <c r="B36" s="36">
        <v>1000000</v>
      </c>
    </row>
    <row r="37" spans="1:255">
      <c r="A37" s="17" t="s">
        <v>56</v>
      </c>
      <c r="B37" s="36">
        <v>18090000</v>
      </c>
      <c r="IU37" s="56">
        <f>SUM(B37:IT37)</f>
        <v>18090000</v>
      </c>
    </row>
    <row r="38" spans="1:255">
      <c r="A38" s="31" t="s">
        <v>57</v>
      </c>
      <c r="B38" s="36">
        <v>20656000</v>
      </c>
    </row>
    <row r="39" spans="1:255" s="14" customFormat="1" ht="14.25">
      <c r="A39" s="33" t="s">
        <v>5</v>
      </c>
      <c r="B39" s="37">
        <f>SUM(B4:B38)</f>
        <v>152496000</v>
      </c>
    </row>
    <row r="40" spans="1:255" s="14" customFormat="1" ht="14.25">
      <c r="A40" s="33" t="s">
        <v>24</v>
      </c>
      <c r="B40" s="38">
        <v>209000000</v>
      </c>
    </row>
    <row r="41" spans="1:255" s="14" customFormat="1" ht="14.25">
      <c r="A41" s="58" t="s">
        <v>40</v>
      </c>
      <c r="B41" s="59">
        <f>'3.4.'!C19</f>
        <v>460891000</v>
      </c>
    </row>
    <row r="42" spans="1:255">
      <c r="A42" s="65" t="s">
        <v>91</v>
      </c>
      <c r="B42" s="61">
        <f>SUM(B39:B41)</f>
        <v>822387000</v>
      </c>
    </row>
    <row r="64" spans="1:2">
      <c r="A64" s="29"/>
      <c r="B64" s="29"/>
    </row>
    <row r="65" spans="1:2">
      <c r="A65" s="29"/>
      <c r="B65" s="29"/>
    </row>
    <row r="66" spans="1:2">
      <c r="A66" s="29"/>
      <c r="B66" s="29"/>
    </row>
  </sheetData>
  <mergeCells count="1">
    <mergeCell ref="B10:B11"/>
  </mergeCells>
  <phoneticPr fontId="0" type="noConversion"/>
  <printOptions horizontalCentered="1"/>
  <pageMargins left="0.59055118110236227" right="0.59055118110236227" top="1.1811023622047245" bottom="0.47244094488188981" header="0.51181102362204722" footer="0.31496062992125984"/>
  <pageSetup paperSize="9" orientation="portrait" r:id="rId1"/>
  <headerFooter alignWithMargins="0">
    <oddHeader xml:space="preserve">&amp;C&amp;"Arial,Félkövér"&amp;12
 3.4.1. 2020. évi vagyongazdálkodási kiadások 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N26"/>
  <sheetViews>
    <sheetView topLeftCell="A4" workbookViewId="0">
      <selection activeCell="C25" sqref="C25"/>
    </sheetView>
  </sheetViews>
  <sheetFormatPr defaultRowHeight="12.75"/>
  <cols>
    <col min="1" max="1" width="7.28515625" customWidth="1"/>
    <col min="2" max="2" width="21" customWidth="1"/>
    <col min="3" max="3" width="7.7109375" customWidth="1"/>
    <col min="4" max="4" width="10.5703125" customWidth="1"/>
    <col min="5" max="5" width="9.85546875" customWidth="1"/>
    <col min="13" max="13" width="9" customWidth="1"/>
    <col min="14" max="14" width="10.42578125" customWidth="1"/>
  </cols>
  <sheetData>
    <row r="1" spans="1:14" ht="14.25">
      <c r="A1" s="106" t="s">
        <v>95</v>
      </c>
      <c r="B1" s="106"/>
      <c r="C1" s="106"/>
      <c r="D1" s="106"/>
      <c r="E1" s="106"/>
      <c r="F1" s="106"/>
      <c r="G1" s="106"/>
      <c r="H1" s="106"/>
      <c r="I1" s="107"/>
      <c r="J1" s="107"/>
      <c r="K1" s="107"/>
      <c r="L1" s="107"/>
      <c r="M1" s="107"/>
      <c r="N1" s="107"/>
    </row>
    <row r="2" spans="1:14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9"/>
    </row>
    <row r="3" spans="1:14" ht="12.75" customHeight="1">
      <c r="A3" s="108" t="s">
        <v>121</v>
      </c>
      <c r="B3" s="109" t="s">
        <v>6</v>
      </c>
      <c r="C3" s="108" t="s">
        <v>96</v>
      </c>
      <c r="D3" s="109" t="s">
        <v>97</v>
      </c>
      <c r="E3" s="110" t="s">
        <v>98</v>
      </c>
      <c r="F3" s="112" t="s">
        <v>99</v>
      </c>
      <c r="G3" s="112"/>
      <c r="H3" s="112"/>
      <c r="I3" s="112"/>
      <c r="J3" s="112"/>
      <c r="K3" s="112"/>
      <c r="L3" s="112"/>
      <c r="M3" s="113"/>
      <c r="N3" s="114" t="s">
        <v>100</v>
      </c>
    </row>
    <row r="4" spans="1:14" ht="31.5" customHeight="1">
      <c r="A4" s="108"/>
      <c r="B4" s="109"/>
      <c r="C4" s="108"/>
      <c r="D4" s="109"/>
      <c r="E4" s="111"/>
      <c r="F4" s="70">
        <v>2020</v>
      </c>
      <c r="G4" s="70">
        <v>2021</v>
      </c>
      <c r="H4" s="70">
        <v>2022</v>
      </c>
      <c r="I4" s="70">
        <v>2023</v>
      </c>
      <c r="J4" s="70">
        <v>2024</v>
      </c>
      <c r="K4" s="70">
        <v>2025</v>
      </c>
      <c r="L4" s="70">
        <v>2026</v>
      </c>
      <c r="M4" s="99" t="s">
        <v>101</v>
      </c>
      <c r="N4" s="115"/>
    </row>
    <row r="5" spans="1:14" ht="19.5" customHeight="1">
      <c r="A5" s="118" t="s">
        <v>102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20"/>
      <c r="N5" s="71" t="s">
        <v>39</v>
      </c>
    </row>
    <row r="6" spans="1:14" ht="20.25" customHeight="1">
      <c r="A6" s="72">
        <v>4311105</v>
      </c>
      <c r="B6" s="73" t="s">
        <v>103</v>
      </c>
      <c r="C6" s="70" t="s">
        <v>104</v>
      </c>
      <c r="D6" s="74">
        <v>199993891</v>
      </c>
      <c r="E6" s="74">
        <v>188881891</v>
      </c>
      <c r="F6" s="74">
        <v>22224000</v>
      </c>
      <c r="G6" s="74">
        <v>22224000</v>
      </c>
      <c r="H6" s="74">
        <v>22224000</v>
      </c>
      <c r="I6" s="74">
        <v>22224000</v>
      </c>
      <c r="J6" s="74">
        <v>22224000</v>
      </c>
      <c r="K6" s="74">
        <v>22224000</v>
      </c>
      <c r="L6" s="74">
        <v>22224000</v>
      </c>
      <c r="M6" s="74">
        <v>33313891</v>
      </c>
      <c r="N6" s="74">
        <f>SUM(F6:M6)</f>
        <v>188881891</v>
      </c>
    </row>
    <row r="7" spans="1:14">
      <c r="A7" s="75"/>
      <c r="B7" s="75" t="s">
        <v>105</v>
      </c>
      <c r="C7" s="76"/>
      <c r="D7" s="77"/>
      <c r="E7" s="77"/>
      <c r="F7" s="77">
        <v>5090120</v>
      </c>
      <c r="G7" s="77">
        <v>4463404</v>
      </c>
      <c r="H7" s="78">
        <v>3836687</v>
      </c>
      <c r="I7" s="78">
        <v>3209970</v>
      </c>
      <c r="J7" s="78">
        <v>2583253</v>
      </c>
      <c r="K7" s="78">
        <v>1956536</v>
      </c>
      <c r="L7" s="78">
        <v>1329820</v>
      </c>
      <c r="M7" s="78">
        <v>819208</v>
      </c>
      <c r="N7" s="77">
        <f>SUM(F7:M7)</f>
        <v>23288998</v>
      </c>
    </row>
    <row r="8" spans="1:14" ht="18.75" customHeight="1">
      <c r="A8" s="118" t="s">
        <v>106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20"/>
      <c r="N8" s="71" t="s">
        <v>39</v>
      </c>
    </row>
    <row r="9" spans="1:14" ht="26.25" customHeight="1">
      <c r="A9" s="72">
        <v>4311110</v>
      </c>
      <c r="B9" s="73" t="s">
        <v>107</v>
      </c>
      <c r="C9" s="114">
        <v>2020</v>
      </c>
      <c r="D9" s="74">
        <v>5280600</v>
      </c>
      <c r="E9" s="74">
        <v>5280600</v>
      </c>
      <c r="F9" s="74">
        <v>1180000</v>
      </c>
      <c r="G9" s="74">
        <v>1180000</v>
      </c>
      <c r="H9" s="74">
        <v>1180000</v>
      </c>
      <c r="I9" s="74">
        <v>1180000</v>
      </c>
      <c r="J9" s="74">
        <v>560600</v>
      </c>
      <c r="K9" s="71"/>
      <c r="L9" s="71"/>
      <c r="M9" s="71"/>
      <c r="N9" s="74">
        <f t="shared" ref="N9:N15" si="0">SUM(F9:M9)</f>
        <v>5280600</v>
      </c>
    </row>
    <row r="10" spans="1:14">
      <c r="A10" s="75"/>
      <c r="B10" s="75" t="s">
        <v>105</v>
      </c>
      <c r="C10" s="121"/>
      <c r="D10" s="77" t="s">
        <v>94</v>
      </c>
      <c r="E10" s="77"/>
      <c r="F10" s="77">
        <v>136902</v>
      </c>
      <c r="G10" s="77">
        <v>103626</v>
      </c>
      <c r="H10" s="77">
        <v>70350</v>
      </c>
      <c r="I10" s="77">
        <v>37074</v>
      </c>
      <c r="J10" s="77">
        <v>6037</v>
      </c>
      <c r="K10" s="78"/>
      <c r="L10" s="78"/>
      <c r="M10" s="78"/>
      <c r="N10" s="77">
        <f>SUM(F10:M10)</f>
        <v>353989</v>
      </c>
    </row>
    <row r="11" spans="1:14" ht="22.5">
      <c r="A11" s="72">
        <v>4311111</v>
      </c>
      <c r="B11" s="73" t="s">
        <v>108</v>
      </c>
      <c r="C11" s="79">
        <v>2019</v>
      </c>
      <c r="D11" s="74">
        <v>7500000</v>
      </c>
      <c r="E11" s="74">
        <v>7500000</v>
      </c>
      <c r="F11" s="74">
        <v>1668000</v>
      </c>
      <c r="G11" s="74">
        <v>1668000</v>
      </c>
      <c r="H11" s="74">
        <v>1668000</v>
      </c>
      <c r="I11" s="74">
        <v>1668000</v>
      </c>
      <c r="J11" s="74">
        <v>828000</v>
      </c>
      <c r="K11" s="71"/>
      <c r="L11" s="71"/>
      <c r="M11" s="71"/>
      <c r="N11" s="74">
        <f t="shared" si="0"/>
        <v>7500000</v>
      </c>
    </row>
    <row r="12" spans="1:14">
      <c r="A12" s="75"/>
      <c r="B12" s="75" t="s">
        <v>105</v>
      </c>
      <c r="C12" s="80"/>
      <c r="D12" s="77"/>
      <c r="E12" s="77"/>
      <c r="F12" s="77">
        <v>193748</v>
      </c>
      <c r="G12" s="77">
        <v>146711</v>
      </c>
      <c r="H12" s="77">
        <v>99673</v>
      </c>
      <c r="I12" s="77">
        <v>52635</v>
      </c>
      <c r="J12" s="77">
        <v>8647</v>
      </c>
      <c r="K12" s="78"/>
      <c r="L12" s="78"/>
      <c r="M12" s="78"/>
      <c r="N12" s="77">
        <f>SUM(F12:M12)</f>
        <v>501414</v>
      </c>
    </row>
    <row r="13" spans="1:14" ht="22.5">
      <c r="A13" s="72">
        <v>4311112</v>
      </c>
      <c r="B13" s="73" t="s">
        <v>109</v>
      </c>
      <c r="C13" s="70" t="s">
        <v>110</v>
      </c>
      <c r="D13" s="74">
        <v>9199219</v>
      </c>
      <c r="E13" s="74">
        <v>9199219</v>
      </c>
      <c r="F13" s="74">
        <v>2112000</v>
      </c>
      <c r="G13" s="74">
        <v>2112000</v>
      </c>
      <c r="H13" s="74">
        <v>2112000</v>
      </c>
      <c r="I13" s="74">
        <v>2112000</v>
      </c>
      <c r="J13" s="74">
        <v>751219</v>
      </c>
      <c r="K13" s="71"/>
      <c r="L13" s="71"/>
      <c r="M13" s="71"/>
      <c r="N13" s="74">
        <f t="shared" si="0"/>
        <v>9199219</v>
      </c>
    </row>
    <row r="14" spans="1:14">
      <c r="A14" s="75"/>
      <c r="B14" s="75" t="s">
        <v>105</v>
      </c>
      <c r="C14" s="76"/>
      <c r="D14" s="77"/>
      <c r="E14" s="77"/>
      <c r="F14" s="77">
        <v>245423</v>
      </c>
      <c r="G14" s="77">
        <v>185864</v>
      </c>
      <c r="H14" s="77">
        <v>126306</v>
      </c>
      <c r="I14" s="77">
        <v>66748</v>
      </c>
      <c r="J14" s="77">
        <v>11027</v>
      </c>
      <c r="K14" s="78"/>
      <c r="L14" s="78"/>
      <c r="M14" s="78"/>
      <c r="N14" s="77">
        <f>SUM(F14:M14)</f>
        <v>635368</v>
      </c>
    </row>
    <row r="15" spans="1:14" ht="25.5" customHeight="1">
      <c r="A15" s="72">
        <v>4311113</v>
      </c>
      <c r="B15" s="73" t="s">
        <v>111</v>
      </c>
      <c r="C15" s="70">
        <v>2019</v>
      </c>
      <c r="D15" s="74">
        <v>7650000</v>
      </c>
      <c r="E15" s="74">
        <v>7650000</v>
      </c>
      <c r="F15" s="74">
        <v>1700000</v>
      </c>
      <c r="G15" s="74">
        <v>1700000</v>
      </c>
      <c r="H15" s="74">
        <v>1700000</v>
      </c>
      <c r="I15" s="74">
        <v>1700000</v>
      </c>
      <c r="J15" s="74">
        <v>850000</v>
      </c>
      <c r="K15" s="71"/>
      <c r="L15" s="71"/>
      <c r="M15" s="71"/>
      <c r="N15" s="74">
        <f t="shared" si="0"/>
        <v>7650000</v>
      </c>
    </row>
    <row r="16" spans="1:14">
      <c r="A16" s="75"/>
      <c r="B16" s="75" t="s">
        <v>105</v>
      </c>
      <c r="C16" s="76"/>
      <c r="D16" s="77"/>
      <c r="E16" s="77"/>
      <c r="F16" s="77">
        <v>197638</v>
      </c>
      <c r="G16" s="77">
        <v>149698</v>
      </c>
      <c r="H16" s="77">
        <v>101758</v>
      </c>
      <c r="I16" s="77">
        <v>53818</v>
      </c>
      <c r="J16" s="77">
        <v>8898</v>
      </c>
      <c r="K16" s="78"/>
      <c r="L16" s="78"/>
      <c r="M16" s="78"/>
      <c r="N16" s="77">
        <f>SUM(F16:M16)</f>
        <v>511810</v>
      </c>
    </row>
    <row r="17" spans="1:14" ht="14.25" customHeight="1">
      <c r="A17" s="81"/>
      <c r="B17" s="82" t="s">
        <v>112</v>
      </c>
      <c r="C17" s="83"/>
      <c r="D17" s="84">
        <f>D15+D13+D11+D9+D6</f>
        <v>229623710</v>
      </c>
      <c r="E17" s="84">
        <f>E15+E13+E11+E9+E6</f>
        <v>218511710</v>
      </c>
      <c r="F17" s="84">
        <f>F18+F19</f>
        <v>34747831</v>
      </c>
      <c r="G17" s="84">
        <f t="shared" ref="G17:N17" si="1">G18+G19</f>
        <v>33933303</v>
      </c>
      <c r="H17" s="84">
        <f t="shared" si="1"/>
        <v>33118774</v>
      </c>
      <c r="I17" s="84">
        <f t="shared" si="1"/>
        <v>32304245</v>
      </c>
      <c r="J17" s="84">
        <f t="shared" si="1"/>
        <v>27831681</v>
      </c>
      <c r="K17" s="84">
        <f t="shared" si="1"/>
        <v>24180536</v>
      </c>
      <c r="L17" s="84">
        <f t="shared" si="1"/>
        <v>23553820</v>
      </c>
      <c r="M17" s="84">
        <f t="shared" si="1"/>
        <v>34133099</v>
      </c>
      <c r="N17" s="84">
        <f t="shared" si="1"/>
        <v>243803289</v>
      </c>
    </row>
    <row r="18" spans="1:14" ht="15" customHeight="1">
      <c r="A18" s="81"/>
      <c r="B18" s="82" t="s">
        <v>113</v>
      </c>
      <c r="C18" s="83"/>
      <c r="D18" s="84"/>
      <c r="E18" s="84"/>
      <c r="F18" s="85">
        <f>F6+F9+F11+F13+F15</f>
        <v>28884000</v>
      </c>
      <c r="G18" s="85">
        <f t="shared" ref="G18:M18" si="2">G6+G9+G11+G13+G15</f>
        <v>28884000</v>
      </c>
      <c r="H18" s="85">
        <f t="shared" si="2"/>
        <v>28884000</v>
      </c>
      <c r="I18" s="85">
        <f t="shared" si="2"/>
        <v>28884000</v>
      </c>
      <c r="J18" s="85">
        <f t="shared" si="2"/>
        <v>25213819</v>
      </c>
      <c r="K18" s="85">
        <f t="shared" si="2"/>
        <v>22224000</v>
      </c>
      <c r="L18" s="85">
        <f t="shared" si="2"/>
        <v>22224000</v>
      </c>
      <c r="M18" s="85">
        <f t="shared" si="2"/>
        <v>33313891</v>
      </c>
      <c r="N18" s="85">
        <f>SUM(F18:M18)</f>
        <v>218511710</v>
      </c>
    </row>
    <row r="19" spans="1:14" ht="14.25" customHeight="1">
      <c r="A19" s="81"/>
      <c r="B19" s="82" t="s">
        <v>114</v>
      </c>
      <c r="C19" s="83"/>
      <c r="D19" s="84"/>
      <c r="E19" s="84"/>
      <c r="F19" s="85">
        <f>F16+F14+F12+F10+F7</f>
        <v>5863831</v>
      </c>
      <c r="G19" s="85">
        <f t="shared" ref="G19:M19" si="3">G16+G14+G12+G10+G7</f>
        <v>5049303</v>
      </c>
      <c r="H19" s="85">
        <f t="shared" si="3"/>
        <v>4234774</v>
      </c>
      <c r="I19" s="85">
        <f t="shared" si="3"/>
        <v>3420245</v>
      </c>
      <c r="J19" s="85">
        <f t="shared" si="3"/>
        <v>2617862</v>
      </c>
      <c r="K19" s="85">
        <f t="shared" si="3"/>
        <v>1956536</v>
      </c>
      <c r="L19" s="85">
        <f t="shared" si="3"/>
        <v>1329820</v>
      </c>
      <c r="M19" s="85">
        <f t="shared" si="3"/>
        <v>819208</v>
      </c>
      <c r="N19" s="85">
        <f>SUM(F19:M19)</f>
        <v>25291579</v>
      </c>
    </row>
    <row r="20" spans="1:14">
      <c r="A20" s="86"/>
      <c r="B20" s="87"/>
      <c r="C20" s="88"/>
      <c r="D20" s="89"/>
      <c r="E20" s="89"/>
      <c r="F20" s="90"/>
      <c r="G20" s="90"/>
      <c r="H20" s="90"/>
      <c r="I20" s="90"/>
      <c r="J20" s="90"/>
      <c r="K20" s="90"/>
      <c r="L20" s="90"/>
      <c r="M20" s="90"/>
      <c r="N20" s="90"/>
    </row>
    <row r="21" spans="1:14" ht="8.25" customHeight="1">
      <c r="A21" s="86"/>
      <c r="B21" s="87"/>
      <c r="C21" s="88"/>
      <c r="D21" s="89"/>
      <c r="E21" s="89"/>
      <c r="F21" s="90"/>
      <c r="G21" s="90"/>
      <c r="H21" s="90"/>
      <c r="I21" s="90"/>
      <c r="J21" s="90"/>
      <c r="K21" s="90"/>
      <c r="L21" s="90"/>
      <c r="M21" s="90"/>
      <c r="N21" s="90"/>
    </row>
    <row r="22" spans="1:14" ht="15" customHeight="1">
      <c r="A22" s="122" t="s">
        <v>115</v>
      </c>
      <c r="B22" s="123"/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4"/>
      <c r="N22" s="91" t="s">
        <v>119</v>
      </c>
    </row>
    <row r="23" spans="1:14">
      <c r="A23" s="125" t="s">
        <v>121</v>
      </c>
      <c r="B23" s="116" t="s">
        <v>6</v>
      </c>
      <c r="C23" s="125" t="s">
        <v>122</v>
      </c>
      <c r="D23" s="116" t="s">
        <v>97</v>
      </c>
      <c r="E23" s="127" t="s">
        <v>120</v>
      </c>
      <c r="F23" s="129" t="s">
        <v>99</v>
      </c>
      <c r="G23" s="129"/>
      <c r="H23" s="129"/>
      <c r="I23" s="129"/>
      <c r="J23" s="129"/>
      <c r="K23" s="129"/>
      <c r="L23" s="129"/>
      <c r="M23" s="130"/>
      <c r="N23" s="116" t="s">
        <v>100</v>
      </c>
    </row>
    <row r="24" spans="1:14" ht="32.25" customHeight="1">
      <c r="A24" s="126"/>
      <c r="B24" s="117"/>
      <c r="C24" s="126"/>
      <c r="D24" s="117"/>
      <c r="E24" s="128"/>
      <c r="F24" s="70">
        <v>2020</v>
      </c>
      <c r="G24" s="70">
        <v>2021</v>
      </c>
      <c r="H24" s="70">
        <v>2022</v>
      </c>
      <c r="I24" s="70">
        <v>2023</v>
      </c>
      <c r="J24" s="70">
        <v>2024</v>
      </c>
      <c r="K24" s="70">
        <v>2025</v>
      </c>
      <c r="L24" s="70">
        <v>2026</v>
      </c>
      <c r="M24" s="100" t="s">
        <v>116</v>
      </c>
      <c r="N24" s="117"/>
    </row>
    <row r="25" spans="1:14" ht="24.75" customHeight="1">
      <c r="A25" s="92"/>
      <c r="B25" s="82" t="s">
        <v>117</v>
      </c>
      <c r="C25" s="93">
        <v>2012</v>
      </c>
      <c r="D25" s="94">
        <v>265463000</v>
      </c>
      <c r="E25" s="95">
        <v>140463000</v>
      </c>
      <c r="F25" s="96">
        <v>20000000</v>
      </c>
      <c r="G25" s="96">
        <v>20000000</v>
      </c>
      <c r="H25" s="96">
        <v>20000000</v>
      </c>
      <c r="I25" s="96">
        <v>20000000</v>
      </c>
      <c r="J25" s="96">
        <v>20000000</v>
      </c>
      <c r="K25" s="96">
        <v>20000000</v>
      </c>
      <c r="L25" s="96">
        <v>20463000</v>
      </c>
      <c r="M25" s="96"/>
      <c r="N25" s="96">
        <f>SUM(F25:M25)</f>
        <v>140463000</v>
      </c>
    </row>
    <row r="26" spans="1:14" ht="48" customHeight="1">
      <c r="A26" s="92"/>
      <c r="B26" s="82" t="s">
        <v>118</v>
      </c>
      <c r="C26" s="97">
        <v>2015</v>
      </c>
      <c r="D26" s="94">
        <v>171825000</v>
      </c>
      <c r="E26" s="95">
        <v>95458328</v>
      </c>
      <c r="F26" s="98">
        <v>19091668</v>
      </c>
      <c r="G26" s="98">
        <v>19091668</v>
      </c>
      <c r="H26" s="98">
        <v>19091668</v>
      </c>
      <c r="I26" s="98">
        <v>19091668</v>
      </c>
      <c r="J26" s="98">
        <v>19091656</v>
      </c>
      <c r="K26" s="98"/>
      <c r="L26" s="98"/>
      <c r="M26" s="98"/>
      <c r="N26" s="98">
        <f>SUM(F26:M26)</f>
        <v>95458328</v>
      </c>
    </row>
  </sheetData>
  <mergeCells count="19">
    <mergeCell ref="N23:N24"/>
    <mergeCell ref="A5:M5"/>
    <mergeCell ref="A8:M8"/>
    <mergeCell ref="C9:C10"/>
    <mergeCell ref="A22:M22"/>
    <mergeCell ref="A23:A24"/>
    <mergeCell ref="B23:B24"/>
    <mergeCell ref="C23:C24"/>
    <mergeCell ref="D23:D24"/>
    <mergeCell ref="E23:E24"/>
    <mergeCell ref="F23:M23"/>
    <mergeCell ref="A1:N1"/>
    <mergeCell ref="A3:A4"/>
    <mergeCell ref="B3:B4"/>
    <mergeCell ref="C3:C4"/>
    <mergeCell ref="D3:D4"/>
    <mergeCell ref="E3:E4"/>
    <mergeCell ref="F3:M3"/>
    <mergeCell ref="N3:N4"/>
  </mergeCells>
  <pageMargins left="0.51181102362204722" right="0.31496062992125984" top="0.74803149606299213" bottom="0.74803149606299213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6</vt:i4>
      </vt:variant>
    </vt:vector>
  </HeadingPairs>
  <TitlesOfParts>
    <vt:vector size="10" baseType="lpstr">
      <vt:lpstr>2.4 </vt:lpstr>
      <vt:lpstr>3.4.</vt:lpstr>
      <vt:lpstr>3.4.1</vt:lpstr>
      <vt:lpstr>3.4.5.</vt:lpstr>
      <vt:lpstr>'2.4 '!Nyomtatási_cím</vt:lpstr>
      <vt:lpstr>'3.4.'!Nyomtatási_cím</vt:lpstr>
      <vt:lpstr>'3.4.1'!Nyomtatási_cím</vt:lpstr>
      <vt:lpstr>'2.4 '!Nyomtatási_terület</vt:lpstr>
      <vt:lpstr>'3.4.'!Nyomtatási_terület</vt:lpstr>
      <vt:lpstr>'3.4.1'!Nyomtatási_terület</vt:lpstr>
    </vt:vector>
  </TitlesOfParts>
  <Company>Csongrád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Mariann</cp:lastModifiedBy>
  <cp:lastPrinted>2020-02-12T07:53:01Z</cp:lastPrinted>
  <dcterms:created xsi:type="dcterms:W3CDTF">2005-11-16T07:37:36Z</dcterms:created>
  <dcterms:modified xsi:type="dcterms:W3CDTF">2020-02-12T07:53:17Z</dcterms:modified>
</cp:coreProperties>
</file>