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2.3 intézményenként" sheetId="1" r:id="rId1"/>
  </sheets>
  <definedNames>
    <definedName name="_xlnm.Print_Area" localSheetId="0">'2.3 intézményenként'!$A$1:$AC$77</definedName>
  </definedNames>
  <calcPr calcId="124519"/>
</workbook>
</file>

<file path=xl/calcChain.xml><?xml version="1.0" encoding="utf-8"?>
<calcChain xmlns="http://schemas.openxmlformats.org/spreadsheetml/2006/main">
  <c r="Z69" i="1"/>
  <c r="Z70"/>
  <c r="Z71"/>
  <c r="Z72"/>
  <c r="Z67"/>
  <c r="Z68"/>
  <c r="AC66"/>
  <c r="AA66"/>
  <c r="AB66"/>
  <c r="Z66"/>
  <c r="AC10"/>
  <c r="AC11"/>
  <c r="AC12"/>
  <c r="AC74"/>
  <c r="AB74"/>
  <c r="AA74"/>
  <c r="Z74"/>
  <c r="AC68"/>
  <c r="AB69"/>
  <c r="AB70"/>
  <c r="AB71"/>
  <c r="AB72"/>
  <c r="AB68"/>
  <c r="AA69"/>
  <c r="AA70"/>
  <c r="AA73" s="1"/>
  <c r="AA71"/>
  <c r="AA72"/>
  <c r="AA68"/>
  <c r="AC64"/>
  <c r="AC19"/>
  <c r="AC18"/>
  <c r="AB57"/>
  <c r="AB58"/>
  <c r="AB59"/>
  <c r="AB60"/>
  <c r="AB61"/>
  <c r="AB62"/>
  <c r="AB63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A15"/>
  <c r="AA16"/>
  <c r="AA17"/>
  <c r="AA18"/>
  <c r="AA19"/>
  <c r="AA20"/>
  <c r="AA21"/>
  <c r="AC21" s="1"/>
  <c r="AA22"/>
  <c r="AC22" s="1"/>
  <c r="AA23"/>
  <c r="AC23" s="1"/>
  <c r="AA24"/>
  <c r="AA25"/>
  <c r="AC25" s="1"/>
  <c r="AA26"/>
  <c r="AA27"/>
  <c r="AC27" s="1"/>
  <c r="AA28"/>
  <c r="AA29"/>
  <c r="AA30"/>
  <c r="AA31"/>
  <c r="AA32"/>
  <c r="AA33"/>
  <c r="AA34"/>
  <c r="AA35"/>
  <c r="AA36"/>
  <c r="AA37"/>
  <c r="AA38"/>
  <c r="AA39"/>
  <c r="AC39" s="1"/>
  <c r="AA40"/>
  <c r="AA41"/>
  <c r="AA42"/>
  <c r="AA43"/>
  <c r="AA44"/>
  <c r="AA45"/>
  <c r="AA46"/>
  <c r="AA47"/>
  <c r="AA48"/>
  <c r="AA49"/>
  <c r="AA50"/>
  <c r="AA51"/>
  <c r="AC51" s="1"/>
  <c r="AA52"/>
  <c r="AA53"/>
  <c r="AA54"/>
  <c r="AC54" s="1"/>
  <c r="AA55"/>
  <c r="AA56"/>
  <c r="AA57"/>
  <c r="AA58"/>
  <c r="AA59"/>
  <c r="AA60"/>
  <c r="AA61"/>
  <c r="AA62"/>
  <c r="AA63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AB14"/>
  <c r="AA14"/>
  <c r="Z14"/>
  <c r="AC9"/>
  <c r="AA4"/>
  <c r="AB4"/>
  <c r="AA5"/>
  <c r="AB5"/>
  <c r="Z5"/>
  <c r="AC4"/>
  <c r="Z4"/>
  <c r="AC7"/>
  <c r="AC8"/>
  <c r="AC6"/>
  <c r="AB7"/>
  <c r="AB8"/>
  <c r="AB9"/>
  <c r="AB10"/>
  <c r="AB11"/>
  <c r="AA7"/>
  <c r="AA8"/>
  <c r="AA9"/>
  <c r="AA10"/>
  <c r="AA11"/>
  <c r="AB6"/>
  <c r="AA6"/>
  <c r="Z7"/>
  <c r="Z8"/>
  <c r="Z9"/>
  <c r="Z10"/>
  <c r="Z11"/>
  <c r="Z6"/>
  <c r="AB73"/>
  <c r="AC73" s="1"/>
  <c r="Z73"/>
  <c r="Y73"/>
  <c r="X73"/>
  <c r="W73"/>
  <c r="Y64"/>
  <c r="X64"/>
  <c r="W64"/>
  <c r="Y12"/>
  <c r="X12"/>
  <c r="W12"/>
  <c r="V73"/>
  <c r="U73"/>
  <c r="T73"/>
  <c r="V64"/>
  <c r="U64"/>
  <c r="T64"/>
  <c r="V12"/>
  <c r="U12"/>
  <c r="T12"/>
  <c r="S73"/>
  <c r="R73"/>
  <c r="Q73"/>
  <c r="S64"/>
  <c r="S75" s="1"/>
  <c r="S77" s="1"/>
  <c r="R64"/>
  <c r="Q64"/>
  <c r="S12"/>
  <c r="R12"/>
  <c r="Q12"/>
  <c r="P73"/>
  <c r="O73"/>
  <c r="N73"/>
  <c r="P64"/>
  <c r="O64"/>
  <c r="N64"/>
  <c r="P12"/>
  <c r="P75" s="1"/>
  <c r="P77" s="1"/>
  <c r="O12"/>
  <c r="N12"/>
  <c r="N75" s="1"/>
  <c r="N77" s="1"/>
  <c r="E12"/>
  <c r="F12"/>
  <c r="G12"/>
  <c r="E64"/>
  <c r="F64"/>
  <c r="G64"/>
  <c r="E73"/>
  <c r="F73"/>
  <c r="G73"/>
  <c r="H73"/>
  <c r="H64"/>
  <c r="H12"/>
  <c r="B73"/>
  <c r="B64"/>
  <c r="B12"/>
  <c r="C73"/>
  <c r="D73"/>
  <c r="I73"/>
  <c r="J73"/>
  <c r="C64"/>
  <c r="D64"/>
  <c r="I64"/>
  <c r="J64"/>
  <c r="C12"/>
  <c r="D12"/>
  <c r="I12"/>
  <c r="J12"/>
  <c r="M72"/>
  <c r="M71"/>
  <c r="M70"/>
  <c r="M69"/>
  <c r="M68"/>
  <c r="M67"/>
  <c r="M13"/>
  <c r="L13"/>
  <c r="R75"/>
  <c r="R77" s="1"/>
  <c r="M64"/>
  <c r="E75"/>
  <c r="E77" s="1"/>
  <c r="Q75"/>
  <c r="Q77" s="1"/>
  <c r="T75"/>
  <c r="T77" s="1"/>
  <c r="G75"/>
  <c r="G77" s="1"/>
  <c r="M73"/>
  <c r="L73"/>
  <c r="F75"/>
  <c r="F77" s="1"/>
  <c r="M12"/>
  <c r="L12"/>
  <c r="L64"/>
  <c r="J75"/>
  <c r="K64"/>
  <c r="K73"/>
  <c r="K12"/>
  <c r="I75"/>
  <c r="I77" s="1"/>
  <c r="H75"/>
  <c r="H77" s="1"/>
  <c r="V75" l="1"/>
  <c r="V77" s="1"/>
  <c r="K75"/>
  <c r="W75"/>
  <c r="W77" s="1"/>
  <c r="J77"/>
  <c r="U75"/>
  <c r="U77" s="1"/>
  <c r="Y75"/>
  <c r="Y77" s="1"/>
  <c r="X75"/>
  <c r="X77" s="1"/>
  <c r="C75"/>
  <c r="C77" s="1"/>
  <c r="D75"/>
  <c r="D77" s="1"/>
  <c r="O75"/>
  <c r="O77" s="1"/>
  <c r="M75"/>
  <c r="M77" s="1"/>
  <c r="AB64"/>
  <c r="AA64"/>
  <c r="Z64"/>
  <c r="B75"/>
  <c r="B77" s="1"/>
  <c r="K77"/>
  <c r="AC5"/>
  <c r="Z12"/>
  <c r="AB12"/>
  <c r="AA12"/>
  <c r="L75"/>
  <c r="L77" s="1"/>
  <c r="AB75" l="1"/>
  <c r="AA75"/>
  <c r="AA77" s="1"/>
  <c r="Z75"/>
  <c r="Z77" s="1"/>
  <c r="AB77" l="1"/>
  <c r="AC77" s="1"/>
  <c r="AC75"/>
</calcChain>
</file>

<file path=xl/sharedStrings.xml><?xml version="1.0" encoding="utf-8"?>
<sst xmlns="http://schemas.openxmlformats.org/spreadsheetml/2006/main" count="112" uniqueCount="85">
  <si>
    <t xml:space="preserve">018030 Támogatási célú finanszírozási műveletek </t>
  </si>
  <si>
    <t xml:space="preserve">Önkormányzati feladat összesen </t>
  </si>
  <si>
    <t>Hivatali feladat összesen</t>
  </si>
  <si>
    <t>Önkormányzat összesen:</t>
  </si>
  <si>
    <t>-Intézményfinanszírozás</t>
  </si>
  <si>
    <t>Önkormányzat össz. halm. nélkül</t>
  </si>
  <si>
    <t>011220 Adó-, vám- és jövedéki igazgatás</t>
  </si>
  <si>
    <t xml:space="preserve">064010 Közvilágítás </t>
  </si>
  <si>
    <t xml:space="preserve">083050 Televízió-műsor szolgáltatás támogatása </t>
  </si>
  <si>
    <t>104051 Gyermekvédelmi pénzbeli és természetbeni ellátások</t>
  </si>
  <si>
    <t xml:space="preserve">011130 Önkormányzatok és önkormányzati hivatalok jogalkotó és igazgatási tevékenysége </t>
  </si>
  <si>
    <t>031030 Közterület rendjének fenntartása</t>
  </si>
  <si>
    <t xml:space="preserve">106020 Lakásfenntartással, lakhatással összefüggő ellátások </t>
  </si>
  <si>
    <t xml:space="preserve">084031 Civil szervezetek működési támogatása </t>
  </si>
  <si>
    <t xml:space="preserve">018010 Önkormányzatok elszámolásai a központi költségvetéssel </t>
  </si>
  <si>
    <t xml:space="preserve">061030 Lakáshoz jutást segítő támogatások </t>
  </si>
  <si>
    <t>103010 Elhunyt személyek hátramaradottainak pénzbeli ellátásai</t>
  </si>
  <si>
    <t xml:space="preserve">Közmű Szolgáltató Kft. támogatása </t>
  </si>
  <si>
    <t xml:space="preserve">ATMÖT családsegítés támogatása </t>
  </si>
  <si>
    <t>Intézmények összesen:</t>
  </si>
  <si>
    <t xml:space="preserve">Egészségügyi referens </t>
  </si>
  <si>
    <t>Megnevezés</t>
  </si>
  <si>
    <t>Foglalkozás egészségügyi ellátás</t>
  </si>
  <si>
    <t xml:space="preserve">2016. december havi bérkompenzáció </t>
  </si>
  <si>
    <t>016020 Országos és helyi népszavazás</t>
  </si>
  <si>
    <t>013350 Az önkormányzati vagyonnal való gazd. kapcs.feladatok</t>
  </si>
  <si>
    <t>6. Alkotóház</t>
  </si>
  <si>
    <t xml:space="preserve">9. Önkormányzati feladat </t>
  </si>
  <si>
    <t>10. Hivatali feladat</t>
  </si>
  <si>
    <t>045120 Út, autópálya ép.</t>
  </si>
  <si>
    <t>076090 Ifjúsági egészségügyi gondozás</t>
  </si>
  <si>
    <t>Esély Szociális és Gyermekjóléti Alapellátási Kp. támog.</t>
  </si>
  <si>
    <t xml:space="preserve">041233 Hosszabb időtartamú közfoglalkoztatás </t>
  </si>
  <si>
    <t>074051 Nem fertőző megbetegedések megelőzése</t>
  </si>
  <si>
    <t>Egyéb egészségügyi szolgáltatások finanszírozása és támogatása</t>
  </si>
  <si>
    <t>Talajterhelési díj</t>
  </si>
  <si>
    <t xml:space="preserve">011220 Adópótlék, bírság </t>
  </si>
  <si>
    <t>041237  Közfoglalkoztatási mintaprogram</t>
  </si>
  <si>
    <t xml:space="preserve">045140 Városi és elővárosi közúti személyszállítás </t>
  </si>
  <si>
    <t>083030 Egyéb kiadói tevékenység</t>
  </si>
  <si>
    <t>Települési támogatás (egyéb szociális pénzbeli ellátás)</t>
  </si>
  <si>
    <t>Előző évi költségvetési maradvány</t>
  </si>
  <si>
    <t xml:space="preserve">1. GESZ                                                         </t>
  </si>
  <si>
    <t xml:space="preserve">2. Városellátó Intézmény                             </t>
  </si>
  <si>
    <t xml:space="preserve">3. Óvodák Igazgatósága                               </t>
  </si>
  <si>
    <t xml:space="preserve">5. Művelődési Központ és Városi Galéria  </t>
  </si>
  <si>
    <t xml:space="preserve">081030 Teniszpálya üzemeltetése </t>
  </si>
  <si>
    <t xml:space="preserve">081045 Sportegyesületek támogatása, bizottsági keret </t>
  </si>
  <si>
    <t xml:space="preserve">Sportlétesítmények működtetése </t>
  </si>
  <si>
    <t xml:space="preserve">Likvid hitel </t>
  </si>
  <si>
    <t>041233 Hosszabb időtartamú közfoglalkoztatás (START)</t>
  </si>
  <si>
    <t xml:space="preserve">998032 Sportorvosi ellátás </t>
  </si>
  <si>
    <t>Módosított</t>
  </si>
  <si>
    <t xml:space="preserve">Lekötött bankbetét </t>
  </si>
  <si>
    <t>Televíziós műsor szolgáltatás</t>
  </si>
  <si>
    <t xml:space="preserve">900060 Forgatási és befektetési célú finanszírozási műveletek (fejl. hiány) </t>
  </si>
  <si>
    <t>084070 A fiatalok társadalmi integrációját segítő struktúra, szakmai szolgáltatások fejlesztése, működtetése</t>
  </si>
  <si>
    <t>Működés bevételek</t>
  </si>
  <si>
    <t xml:space="preserve">Tény
 VI. 30. </t>
  </si>
  <si>
    <t>%</t>
  </si>
  <si>
    <t>2020. évi
 eredeti</t>
  </si>
  <si>
    <t>Működési célú támogatás
 államháztartáson belülről</t>
  </si>
  <si>
    <t xml:space="preserve">Felhalmozási cél támogatás
 államháztartáson belülről </t>
  </si>
  <si>
    <t>Közhatalmi bevételek</t>
  </si>
  <si>
    <t>Felhalmozási bevételek</t>
  </si>
  <si>
    <t>Működési célra átvett pénzeszköz</t>
  </si>
  <si>
    <t>Felhalmozásra átvett pénzösszeg</t>
  </si>
  <si>
    <t>Finanszírozási bevételek</t>
  </si>
  <si>
    <t xml:space="preserve">Összes bevétel </t>
  </si>
  <si>
    <t>Nagyboldogasszony Katolikus Ált. Isk. kedvezményes étkeztetésben részesülő tanulók támogatása</t>
  </si>
  <si>
    <t>Család és Gyermekjóléti Központ</t>
  </si>
  <si>
    <t>11. Cs.V.Ö. Homokhátsági Konzorcium Munkaszervezete</t>
  </si>
  <si>
    <t xml:space="preserve">4. Városi Könyvtár Információs Központ és 
Tari László Múzeum    </t>
  </si>
  <si>
    <t xml:space="preserve">011130 Önkormányzatok és önkormányzati hivatalok jogalkotó és általános igazgatási tevékenysége </t>
  </si>
  <si>
    <t>086090 Egyéb szabadidős szolgáltatás</t>
  </si>
  <si>
    <t>7. Dr. Szarka Ödön Egyesített Eü. és Szociális Intézm.</t>
  </si>
  <si>
    <t>8. Piroskavárosi Szociális, Család és Gyermekjóléti Intézmény</t>
  </si>
  <si>
    <t>082091 Közművelődés-közösségi és társadalmi részvétel fejlesztése</t>
  </si>
  <si>
    <t xml:space="preserve">072111 Háziorvosi alapellátás </t>
  </si>
  <si>
    <t>074054 Komplex egészségfejlesztő, prevenciós programok</t>
  </si>
  <si>
    <t>082010 Kultúra igazgatása</t>
  </si>
  <si>
    <t xml:space="preserve">900020 Önkormányzatok funkcióra nem sorolható bevételei államháztartáson belülről </t>
  </si>
  <si>
    <t>0740040 Fertőző megbetegedések megelőzése</t>
  </si>
  <si>
    <t>107060 Egyéb szociális pénzbeli és természetbeni ellátások, támogatások</t>
  </si>
  <si>
    <t>041237 Közfoglalk. Mintaprogram</t>
  </si>
</sst>
</file>

<file path=xl/styles.xml><?xml version="1.0" encoding="utf-8"?>
<styleSheet xmlns="http://schemas.openxmlformats.org/spreadsheetml/2006/main">
  <fonts count="19">
    <font>
      <sz val="10"/>
      <name val="Arial CE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1.5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" fontId="1" fillId="0" borderId="0" xfId="0" applyNumberFormat="1" applyFont="1"/>
    <xf numFmtId="1" fontId="3" fillId="0" borderId="0" xfId="0" applyNumberFormat="1" applyFont="1"/>
    <xf numFmtId="1" fontId="5" fillId="0" borderId="0" xfId="0" applyNumberFormat="1" applyFont="1" applyAlignment="1">
      <alignment horizontal="center"/>
    </xf>
    <xf numFmtId="1" fontId="4" fillId="0" borderId="0" xfId="0" applyNumberFormat="1" applyFont="1"/>
    <xf numFmtId="1" fontId="10" fillId="0" borderId="0" xfId="0" applyNumberFormat="1" applyFont="1"/>
    <xf numFmtId="1" fontId="5" fillId="0" borderId="0" xfId="0" applyNumberFormat="1" applyFont="1"/>
    <xf numFmtId="1" fontId="8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49" fontId="5" fillId="0" borderId="0" xfId="0" applyNumberFormat="1" applyFont="1"/>
    <xf numFmtId="3" fontId="11" fillId="0" borderId="1" xfId="0" applyNumberFormat="1" applyFont="1" applyFill="1" applyBorder="1"/>
    <xf numFmtId="1" fontId="6" fillId="0" borderId="0" xfId="0" applyNumberFormat="1" applyFont="1"/>
    <xf numFmtId="1" fontId="7" fillId="0" borderId="0" xfId="0" applyNumberFormat="1" applyFont="1"/>
    <xf numFmtId="1" fontId="14" fillId="0" borderId="1" xfId="0" applyNumberFormat="1" applyFont="1" applyBorder="1" applyAlignment="1">
      <alignment horizontal="center" wrapText="1"/>
    </xf>
    <xf numFmtId="1" fontId="7" fillId="0" borderId="0" xfId="0" applyNumberFormat="1" applyFont="1" applyAlignment="1">
      <alignment wrapText="1"/>
    </xf>
    <xf numFmtId="3" fontId="12" fillId="0" borderId="1" xfId="0" applyNumberFormat="1" applyFont="1" applyBorder="1"/>
    <xf numFmtId="3" fontId="11" fillId="0" borderId="1" xfId="0" applyNumberFormat="1" applyFont="1" applyFill="1" applyBorder="1" applyAlignment="1">
      <alignment horizontal="right"/>
    </xf>
    <xf numFmtId="3" fontId="12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wrapText="1"/>
    </xf>
    <xf numFmtId="3" fontId="12" fillId="0" borderId="1" xfId="0" applyNumberFormat="1" applyFont="1" applyBorder="1" applyAlignment="1">
      <alignment horizontal="right"/>
    </xf>
    <xf numFmtId="3" fontId="13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/>
    <xf numFmtId="1" fontId="11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3" fontId="12" fillId="2" borderId="1" xfId="0" applyNumberFormat="1" applyFont="1" applyFill="1" applyBorder="1"/>
    <xf numFmtId="10" fontId="12" fillId="0" borderId="1" xfId="0" applyNumberFormat="1" applyFont="1" applyBorder="1"/>
    <xf numFmtId="3" fontId="13" fillId="2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/>
    <xf numFmtId="3" fontId="7" fillId="2" borderId="1" xfId="0" applyNumberFormat="1" applyFont="1" applyFill="1" applyBorder="1"/>
    <xf numFmtId="3" fontId="12" fillId="0" borderId="2" xfId="0" applyNumberFormat="1" applyFont="1" applyBorder="1" applyAlignment="1">
      <alignment horizontal="right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1" fontId="15" fillId="0" borderId="1" xfId="0" applyNumberFormat="1" applyFont="1" applyBorder="1"/>
    <xf numFmtId="1" fontId="15" fillId="0" borderId="1" xfId="0" applyNumberFormat="1" applyFont="1" applyBorder="1" applyAlignment="1">
      <alignment wrapText="1"/>
    </xf>
    <xf numFmtId="1" fontId="16" fillId="0" borderId="1" xfId="0" applyNumberFormat="1" applyFont="1" applyBorder="1"/>
    <xf numFmtId="1" fontId="17" fillId="0" borderId="1" xfId="0" applyNumberFormat="1" applyFont="1" applyBorder="1" applyAlignment="1">
      <alignment wrapText="1"/>
    </xf>
    <xf numFmtId="0" fontId="17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7" fillId="0" borderId="4" xfId="0" applyFont="1" applyBorder="1"/>
    <xf numFmtId="0" fontId="15" fillId="0" borderId="1" xfId="0" applyFont="1" applyBorder="1" applyAlignment="1">
      <alignment horizontal="justify" vertical="center" wrapText="1"/>
    </xf>
    <xf numFmtId="49" fontId="18" fillId="0" borderId="1" xfId="0" applyNumberFormat="1" applyFont="1" applyBorder="1" applyAlignment="1">
      <alignment horizontal="justify" vertical="center" wrapText="1"/>
    </xf>
    <xf numFmtId="9" fontId="12" fillId="0" borderId="1" xfId="0" applyNumberFormat="1" applyFont="1" applyBorder="1"/>
    <xf numFmtId="1" fontId="11" fillId="0" borderId="5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0" borderId="5" xfId="0" applyNumberFormat="1" applyFont="1" applyBorder="1" applyAlignment="1">
      <alignment horizontal="center" wrapText="1"/>
    </xf>
    <xf numFmtId="1" fontId="11" fillId="0" borderId="6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87"/>
  <sheetViews>
    <sheetView tabSelected="1" view="pageLayout" topLeftCell="A52" zoomScale="95" zoomScaleSheetLayoutView="82" zoomScalePageLayoutView="95" workbookViewId="0">
      <selection activeCell="A60" sqref="A60"/>
    </sheetView>
  </sheetViews>
  <sheetFormatPr defaultRowHeight="17.25" customHeight="1"/>
  <cols>
    <col min="1" max="1" width="62.7109375" style="1" customWidth="1"/>
    <col min="2" max="3" width="16.140625" style="12" customWidth="1"/>
    <col min="4" max="4" width="17.85546875" style="12" customWidth="1"/>
    <col min="5" max="5" width="17.7109375" style="12" customWidth="1"/>
    <col min="6" max="6" width="17" style="12" customWidth="1"/>
    <col min="7" max="7" width="17.140625" style="12" customWidth="1"/>
    <col min="8" max="8" width="17.28515625" style="12" customWidth="1"/>
    <col min="9" max="9" width="16.5703125" style="12" customWidth="1"/>
    <col min="10" max="10" width="17.28515625" style="12" customWidth="1"/>
    <col min="11" max="12" width="16.7109375" style="12" customWidth="1"/>
    <col min="13" max="13" width="18.7109375" style="12" customWidth="1"/>
    <col min="14" max="14" width="16.140625" style="12" customWidth="1"/>
    <col min="15" max="15" width="16" style="12" customWidth="1"/>
    <col min="16" max="16" width="16.7109375" style="12" customWidth="1"/>
    <col min="17" max="17" width="16.140625" style="12" customWidth="1"/>
    <col min="18" max="18" width="15.7109375" style="12" customWidth="1"/>
    <col min="19" max="19" width="16.7109375" style="12" customWidth="1"/>
    <col min="20" max="20" width="16.140625" style="12" customWidth="1"/>
    <col min="21" max="22" width="16.7109375" style="12" customWidth="1"/>
    <col min="23" max="23" width="16.140625" style="12" customWidth="1"/>
    <col min="24" max="24" width="16.85546875" style="12" customWidth="1"/>
    <col min="25" max="25" width="16.7109375" style="12" customWidth="1"/>
    <col min="26" max="26" width="16.28515625" style="12" customWidth="1"/>
    <col min="27" max="27" width="16.85546875" style="12" customWidth="1"/>
    <col min="28" max="28" width="16.7109375" style="12" customWidth="1"/>
    <col min="29" max="29" width="10.140625" style="1" customWidth="1"/>
    <col min="30" max="16384" width="9.140625" style="1"/>
  </cols>
  <sheetData>
    <row r="1" spans="1:29" ht="37.5" customHeight="1">
      <c r="A1" s="22" t="s">
        <v>21</v>
      </c>
      <c r="B1" s="49" t="s">
        <v>61</v>
      </c>
      <c r="C1" s="50"/>
      <c r="D1" s="50"/>
      <c r="E1" s="49" t="s">
        <v>62</v>
      </c>
      <c r="F1" s="50"/>
      <c r="G1" s="50"/>
      <c r="H1" s="46" t="s">
        <v>63</v>
      </c>
      <c r="I1" s="47"/>
      <c r="J1" s="48"/>
      <c r="K1" s="46" t="s">
        <v>57</v>
      </c>
      <c r="L1" s="47"/>
      <c r="M1" s="48"/>
      <c r="N1" s="46" t="s">
        <v>64</v>
      </c>
      <c r="O1" s="47"/>
      <c r="P1" s="48"/>
      <c r="Q1" s="46" t="s">
        <v>65</v>
      </c>
      <c r="R1" s="47"/>
      <c r="S1" s="48"/>
      <c r="T1" s="46" t="s">
        <v>66</v>
      </c>
      <c r="U1" s="47"/>
      <c r="V1" s="48"/>
      <c r="W1" s="46" t="s">
        <v>67</v>
      </c>
      <c r="X1" s="47"/>
      <c r="Y1" s="48"/>
      <c r="Z1" s="46" t="s">
        <v>68</v>
      </c>
      <c r="AA1" s="47"/>
      <c r="AB1" s="48"/>
      <c r="AC1" s="31" t="s">
        <v>59</v>
      </c>
    </row>
    <row r="2" spans="1:29" s="2" customFormat="1" ht="45" customHeight="1">
      <c r="A2" s="23"/>
      <c r="B2" s="31" t="s">
        <v>60</v>
      </c>
      <c r="C2" s="31" t="s">
        <v>52</v>
      </c>
      <c r="D2" s="31" t="s">
        <v>58</v>
      </c>
      <c r="E2" s="31" t="s">
        <v>60</v>
      </c>
      <c r="F2" s="31" t="s">
        <v>52</v>
      </c>
      <c r="G2" s="31" t="s">
        <v>58</v>
      </c>
      <c r="H2" s="31" t="s">
        <v>60</v>
      </c>
      <c r="I2" s="31" t="s">
        <v>52</v>
      </c>
      <c r="J2" s="31" t="s">
        <v>58</v>
      </c>
      <c r="K2" s="31" t="s">
        <v>60</v>
      </c>
      <c r="L2" s="31" t="s">
        <v>52</v>
      </c>
      <c r="M2" s="31" t="s">
        <v>58</v>
      </c>
      <c r="N2" s="31" t="s">
        <v>60</v>
      </c>
      <c r="O2" s="31" t="s">
        <v>52</v>
      </c>
      <c r="P2" s="31" t="s">
        <v>58</v>
      </c>
      <c r="Q2" s="31" t="s">
        <v>60</v>
      </c>
      <c r="R2" s="31" t="s">
        <v>52</v>
      </c>
      <c r="S2" s="31" t="s">
        <v>58</v>
      </c>
      <c r="T2" s="31" t="s">
        <v>60</v>
      </c>
      <c r="U2" s="31" t="s">
        <v>52</v>
      </c>
      <c r="V2" s="31" t="s">
        <v>58</v>
      </c>
      <c r="W2" s="31" t="s">
        <v>60</v>
      </c>
      <c r="X2" s="31" t="s">
        <v>52</v>
      </c>
      <c r="Y2" s="31" t="s">
        <v>58</v>
      </c>
      <c r="Z2" s="31" t="s">
        <v>60</v>
      </c>
      <c r="AA2" s="31" t="s">
        <v>52</v>
      </c>
      <c r="AB2" s="31" t="s">
        <v>58</v>
      </c>
      <c r="AC2" s="24"/>
    </row>
    <row r="3" spans="1:29" s="3" customFormat="1" ht="17.25" customHeight="1">
      <c r="A3" s="24">
        <v>1</v>
      </c>
      <c r="B3" s="24">
        <v>2</v>
      </c>
      <c r="C3" s="24">
        <v>3</v>
      </c>
      <c r="D3" s="24">
        <v>4</v>
      </c>
      <c r="E3" s="24">
        <v>5</v>
      </c>
      <c r="F3" s="24">
        <v>6</v>
      </c>
      <c r="G3" s="24">
        <v>7</v>
      </c>
      <c r="H3" s="24">
        <v>8</v>
      </c>
      <c r="I3" s="24">
        <v>9</v>
      </c>
      <c r="J3" s="24">
        <v>10</v>
      </c>
      <c r="K3" s="24">
        <v>11</v>
      </c>
      <c r="L3" s="24">
        <v>12</v>
      </c>
      <c r="M3" s="24">
        <v>13</v>
      </c>
      <c r="N3" s="24">
        <v>14</v>
      </c>
      <c r="O3" s="24">
        <v>15</v>
      </c>
      <c r="P3" s="24">
        <v>16</v>
      </c>
      <c r="Q3" s="24">
        <v>17</v>
      </c>
      <c r="R3" s="24">
        <v>18</v>
      </c>
      <c r="S3" s="24">
        <v>19</v>
      </c>
      <c r="T3" s="24">
        <v>20</v>
      </c>
      <c r="U3" s="24">
        <v>21</v>
      </c>
      <c r="V3" s="24">
        <v>22</v>
      </c>
      <c r="W3" s="24">
        <v>23</v>
      </c>
      <c r="X3" s="24">
        <v>24</v>
      </c>
      <c r="Y3" s="24">
        <v>25</v>
      </c>
      <c r="Z3" s="24">
        <v>26</v>
      </c>
      <c r="AA3" s="24">
        <v>27</v>
      </c>
      <c r="AB3" s="24">
        <v>28</v>
      </c>
      <c r="AC3" s="32">
        <v>29</v>
      </c>
    </row>
    <row r="4" spans="1:29" ht="17.25" customHeight="1">
      <c r="A4" s="33" t="s">
        <v>42</v>
      </c>
      <c r="B4" s="15"/>
      <c r="C4" s="15">
        <v>2103228</v>
      </c>
      <c r="D4" s="15">
        <v>2103228</v>
      </c>
      <c r="E4" s="15"/>
      <c r="F4" s="15"/>
      <c r="G4" s="15"/>
      <c r="H4" s="15"/>
      <c r="I4" s="15"/>
      <c r="J4" s="15"/>
      <c r="K4" s="15">
        <v>152074000</v>
      </c>
      <c r="L4" s="15">
        <v>153524587</v>
      </c>
      <c r="M4" s="15">
        <v>53785973</v>
      </c>
      <c r="N4" s="15"/>
      <c r="O4" s="15"/>
      <c r="P4" s="15"/>
      <c r="Q4" s="15"/>
      <c r="R4" s="15"/>
      <c r="S4" s="15"/>
      <c r="T4" s="15"/>
      <c r="U4" s="15"/>
      <c r="V4" s="15"/>
      <c r="W4" s="15">
        <v>253740011</v>
      </c>
      <c r="X4" s="15">
        <v>234652872</v>
      </c>
      <c r="Y4" s="15">
        <v>123836462</v>
      </c>
      <c r="Z4" s="15">
        <f>SUM(B4+E4+H4+K4+N4+Q4+T4+W4)</f>
        <v>405814011</v>
      </c>
      <c r="AA4" s="15">
        <f t="shared" ref="AA4:AB5" si="0">SUM(C4+F4+I4+L4+O4+R4+U4+X4)</f>
        <v>390280687</v>
      </c>
      <c r="AB4" s="15">
        <f t="shared" si="0"/>
        <v>179725663</v>
      </c>
      <c r="AC4" s="45">
        <f>(AB4/AA4)</f>
        <v>0.46050360416630098</v>
      </c>
    </row>
    <row r="5" spans="1:29" ht="17.25" customHeight="1">
      <c r="A5" s="33" t="s">
        <v>43</v>
      </c>
      <c r="B5" s="15"/>
      <c r="C5" s="15">
        <v>957262</v>
      </c>
      <c r="D5" s="15">
        <v>957262</v>
      </c>
      <c r="E5" s="15"/>
      <c r="F5" s="15"/>
      <c r="G5" s="15"/>
      <c r="H5" s="15"/>
      <c r="I5" s="15"/>
      <c r="J5" s="15"/>
      <c r="K5" s="15">
        <v>85602000</v>
      </c>
      <c r="L5" s="15">
        <v>87140565</v>
      </c>
      <c r="M5" s="15">
        <v>25607726</v>
      </c>
      <c r="N5" s="15"/>
      <c r="O5" s="15"/>
      <c r="P5" s="15"/>
      <c r="Q5" s="15"/>
      <c r="R5" s="15"/>
      <c r="S5" s="15"/>
      <c r="T5" s="15"/>
      <c r="U5" s="15"/>
      <c r="V5" s="15"/>
      <c r="W5" s="15">
        <v>235945645</v>
      </c>
      <c r="X5" s="15">
        <v>223711536</v>
      </c>
      <c r="Y5" s="15">
        <v>121451338</v>
      </c>
      <c r="Z5" s="15">
        <f>SUM(B5+E5+H5+K5+N5+Q5+T5+W5)</f>
        <v>321547645</v>
      </c>
      <c r="AA5" s="15">
        <f t="shared" si="0"/>
        <v>311809363</v>
      </c>
      <c r="AB5" s="15">
        <f t="shared" si="0"/>
        <v>148016326</v>
      </c>
      <c r="AC5" s="45">
        <f>(AB5/AA5)</f>
        <v>0.4747013514151594</v>
      </c>
    </row>
    <row r="6" spans="1:29" ht="17.25" customHeight="1">
      <c r="A6" s="33" t="s">
        <v>44</v>
      </c>
      <c r="B6" s="15"/>
      <c r="C6" s="15">
        <v>4120120</v>
      </c>
      <c r="D6" s="15">
        <v>4120120</v>
      </c>
      <c r="E6" s="15"/>
      <c r="F6" s="15"/>
      <c r="G6" s="15"/>
      <c r="H6" s="15"/>
      <c r="I6" s="15"/>
      <c r="J6" s="15"/>
      <c r="K6" s="15">
        <v>2490000</v>
      </c>
      <c r="L6" s="15">
        <v>19842815</v>
      </c>
      <c r="M6" s="15">
        <v>18162484</v>
      </c>
      <c r="N6" s="15"/>
      <c r="O6" s="15"/>
      <c r="P6" s="15"/>
      <c r="Q6" s="15"/>
      <c r="R6" s="15">
        <v>300000</v>
      </c>
      <c r="S6" s="15">
        <v>300000</v>
      </c>
      <c r="T6" s="15"/>
      <c r="U6" s="15"/>
      <c r="V6" s="15"/>
      <c r="W6" s="15">
        <v>333189074</v>
      </c>
      <c r="X6" s="15">
        <v>322782731</v>
      </c>
      <c r="Y6" s="15">
        <v>167144251</v>
      </c>
      <c r="Z6" s="15">
        <f>SUM(B6+E6+H6+K6+N6+Q6+T6+W6)</f>
        <v>335679074</v>
      </c>
      <c r="AA6" s="15">
        <f>SUM(C6+F6+I6+L6+O6+R6+U6+X6)</f>
        <v>347045666</v>
      </c>
      <c r="AB6" s="15">
        <f>SUM(D6+G6+J6+M6+P6+S6+V6+Y6)</f>
        <v>189726855</v>
      </c>
      <c r="AC6" s="45">
        <f>(AB6/AA6)</f>
        <v>0.54669132505461115</v>
      </c>
    </row>
    <row r="7" spans="1:29" ht="37.5" customHeight="1">
      <c r="A7" s="34" t="s">
        <v>72</v>
      </c>
      <c r="B7" s="15"/>
      <c r="C7" s="15">
        <v>4438412</v>
      </c>
      <c r="D7" s="15">
        <v>4438412</v>
      </c>
      <c r="E7" s="15"/>
      <c r="F7" s="15"/>
      <c r="G7" s="15"/>
      <c r="H7" s="15"/>
      <c r="I7" s="15"/>
      <c r="J7" s="15"/>
      <c r="K7" s="15">
        <v>7686000</v>
      </c>
      <c r="L7" s="15">
        <v>19302384</v>
      </c>
      <c r="M7" s="15">
        <v>6617257</v>
      </c>
      <c r="N7" s="15"/>
      <c r="O7" s="15"/>
      <c r="P7" s="15"/>
      <c r="Q7" s="15"/>
      <c r="R7" s="15"/>
      <c r="S7" s="15"/>
      <c r="T7" s="15"/>
      <c r="U7" s="15"/>
      <c r="V7" s="15"/>
      <c r="W7" s="15">
        <v>48047633</v>
      </c>
      <c r="X7" s="15">
        <v>48337335</v>
      </c>
      <c r="Y7" s="15">
        <v>26924741</v>
      </c>
      <c r="Z7" s="15">
        <f t="shared" ref="Z7:Z11" si="1">SUM(B7+E7+H7+K7+N7+Q7+T7+W7)</f>
        <v>55733633</v>
      </c>
      <c r="AA7" s="15">
        <f t="shared" ref="AA7:AA11" si="2">SUM(C7+F7+I7+L7+O7+R7+U7+X7)</f>
        <v>72078131</v>
      </c>
      <c r="AB7" s="15">
        <f t="shared" ref="AB7:AB11" si="3">SUM(D7+G7+J7+M7+P7+S7+V7+Y7)</f>
        <v>37980410</v>
      </c>
      <c r="AC7" s="45">
        <f t="shared" ref="AC7:AC12" si="4">(AB7/AA7)</f>
        <v>0.52693389066927943</v>
      </c>
    </row>
    <row r="8" spans="1:29" ht="18.75" customHeight="1">
      <c r="A8" s="33" t="s">
        <v>45</v>
      </c>
      <c r="B8" s="15">
        <v>14400000</v>
      </c>
      <c r="C8" s="15">
        <v>18405834</v>
      </c>
      <c r="D8" s="15">
        <v>4005834</v>
      </c>
      <c r="E8" s="15"/>
      <c r="F8" s="15"/>
      <c r="G8" s="15"/>
      <c r="H8" s="15"/>
      <c r="I8" s="15"/>
      <c r="J8" s="15"/>
      <c r="K8" s="15">
        <v>27364000</v>
      </c>
      <c r="L8" s="15">
        <v>41279835</v>
      </c>
      <c r="M8" s="15">
        <v>21544209</v>
      </c>
      <c r="N8" s="15"/>
      <c r="O8" s="15"/>
      <c r="P8" s="15"/>
      <c r="Q8" s="15"/>
      <c r="R8" s="15"/>
      <c r="S8" s="15"/>
      <c r="T8" s="15"/>
      <c r="U8" s="15"/>
      <c r="V8" s="15"/>
      <c r="W8" s="15">
        <v>35348928</v>
      </c>
      <c r="X8" s="15">
        <v>35597258</v>
      </c>
      <c r="Y8" s="15">
        <v>25645137</v>
      </c>
      <c r="Z8" s="15">
        <f t="shared" si="1"/>
        <v>77112928</v>
      </c>
      <c r="AA8" s="15">
        <f t="shared" si="2"/>
        <v>95282927</v>
      </c>
      <c r="AB8" s="15">
        <f t="shared" si="3"/>
        <v>51195180</v>
      </c>
      <c r="AC8" s="45">
        <f t="shared" si="4"/>
        <v>0.53729646655376151</v>
      </c>
    </row>
    <row r="9" spans="1:29" s="4" customFormat="1" ht="17.25" customHeight="1">
      <c r="A9" s="33" t="s">
        <v>26</v>
      </c>
      <c r="B9" s="29">
        <v>0</v>
      </c>
      <c r="C9" s="25">
        <v>1370101</v>
      </c>
      <c r="D9" s="25">
        <v>1370101</v>
      </c>
      <c r="E9" s="29"/>
      <c r="F9" s="25"/>
      <c r="G9" s="25"/>
      <c r="H9" s="29"/>
      <c r="I9" s="25"/>
      <c r="J9" s="25"/>
      <c r="K9" s="15">
        <v>4502000</v>
      </c>
      <c r="L9" s="15">
        <v>4727000</v>
      </c>
      <c r="M9" s="15">
        <v>455538</v>
      </c>
      <c r="N9" s="29"/>
      <c r="O9" s="25"/>
      <c r="P9" s="25"/>
      <c r="Q9" s="29"/>
      <c r="R9" s="25"/>
      <c r="S9" s="25"/>
      <c r="T9" s="29"/>
      <c r="U9" s="25"/>
      <c r="V9" s="25"/>
      <c r="W9" s="29">
        <v>13869000</v>
      </c>
      <c r="X9" s="25">
        <v>19349298</v>
      </c>
      <c r="Y9" s="25">
        <v>11468380</v>
      </c>
      <c r="Z9" s="15">
        <f t="shared" si="1"/>
        <v>18371000</v>
      </c>
      <c r="AA9" s="15">
        <f t="shared" si="2"/>
        <v>25446399</v>
      </c>
      <c r="AB9" s="15">
        <f t="shared" si="3"/>
        <v>13294019</v>
      </c>
      <c r="AC9" s="45">
        <f t="shared" si="4"/>
        <v>0.52243223098089442</v>
      </c>
    </row>
    <row r="10" spans="1:29" s="4" customFormat="1" ht="20.25" customHeight="1">
      <c r="A10" s="33" t="s">
        <v>75</v>
      </c>
      <c r="B10" s="15">
        <v>350699560</v>
      </c>
      <c r="C10" s="15">
        <v>365707234</v>
      </c>
      <c r="D10" s="15">
        <v>261813528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86973125</v>
      </c>
      <c r="L10" s="15">
        <v>86973125</v>
      </c>
      <c r="M10" s="15">
        <v>32520481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250771131</v>
      </c>
      <c r="X10" s="15">
        <v>321950201</v>
      </c>
      <c r="Y10" s="15">
        <v>202790841</v>
      </c>
      <c r="Z10" s="15">
        <f t="shared" si="1"/>
        <v>688443816</v>
      </c>
      <c r="AA10" s="15">
        <f t="shared" si="2"/>
        <v>774630560</v>
      </c>
      <c r="AB10" s="15">
        <f t="shared" si="3"/>
        <v>497124850</v>
      </c>
      <c r="AC10" s="45">
        <f t="shared" si="4"/>
        <v>0.64175734301006659</v>
      </c>
    </row>
    <row r="11" spans="1:29" s="4" customFormat="1" ht="35.25" customHeight="1">
      <c r="A11" s="34" t="s">
        <v>76</v>
      </c>
      <c r="B11" s="15"/>
      <c r="C11" s="15"/>
      <c r="D11" s="15"/>
      <c r="E11" s="15"/>
      <c r="F11" s="15"/>
      <c r="G11" s="15"/>
      <c r="H11" s="15"/>
      <c r="I11" s="15"/>
      <c r="J11" s="15"/>
      <c r="K11" s="15">
        <v>48000000</v>
      </c>
      <c r="L11" s="15">
        <v>48000000</v>
      </c>
      <c r="M11" s="15">
        <v>25488882</v>
      </c>
      <c r="N11" s="15"/>
      <c r="O11" s="15"/>
      <c r="P11" s="15"/>
      <c r="Q11" s="15"/>
      <c r="R11" s="15"/>
      <c r="S11" s="15"/>
      <c r="T11" s="15"/>
      <c r="U11" s="15"/>
      <c r="V11" s="15"/>
      <c r="W11" s="15">
        <v>124476553</v>
      </c>
      <c r="X11" s="15">
        <v>159907610</v>
      </c>
      <c r="Y11" s="15">
        <v>96383209</v>
      </c>
      <c r="Z11" s="15">
        <f t="shared" si="1"/>
        <v>172476553</v>
      </c>
      <c r="AA11" s="15">
        <f t="shared" si="2"/>
        <v>207907610</v>
      </c>
      <c r="AB11" s="15">
        <f t="shared" si="3"/>
        <v>121872091</v>
      </c>
      <c r="AC11" s="45">
        <f t="shared" si="4"/>
        <v>0.58618388716026315</v>
      </c>
    </row>
    <row r="12" spans="1:29" s="4" customFormat="1" ht="32.25" customHeight="1">
      <c r="A12" s="33" t="s">
        <v>19</v>
      </c>
      <c r="B12" s="16">
        <f>SUM(B4:B11)</f>
        <v>365099560</v>
      </c>
      <c r="C12" s="16">
        <f t="shared" ref="C12:M12" si="5">SUM(C4:C11)</f>
        <v>397102191</v>
      </c>
      <c r="D12" s="16">
        <f t="shared" si="5"/>
        <v>278808485</v>
      </c>
      <c r="E12" s="16">
        <f>SUM(E4:E11)</f>
        <v>0</v>
      </c>
      <c r="F12" s="16">
        <f t="shared" si="5"/>
        <v>0</v>
      </c>
      <c r="G12" s="16">
        <f t="shared" si="5"/>
        <v>0</v>
      </c>
      <c r="H12" s="16">
        <f>SUM(H4:H11)</f>
        <v>0</v>
      </c>
      <c r="I12" s="16">
        <f t="shared" si="5"/>
        <v>0</v>
      </c>
      <c r="J12" s="16">
        <f t="shared" si="5"/>
        <v>0</v>
      </c>
      <c r="K12" s="16">
        <f>SUM(K4:K11)</f>
        <v>414691125</v>
      </c>
      <c r="L12" s="16">
        <f t="shared" si="5"/>
        <v>460790311</v>
      </c>
      <c r="M12" s="16">
        <f t="shared" si="5"/>
        <v>184182550</v>
      </c>
      <c r="N12" s="16">
        <f t="shared" ref="N12:AB12" si="6">SUM(N4:N11)</f>
        <v>0</v>
      </c>
      <c r="O12" s="16">
        <f t="shared" si="6"/>
        <v>0</v>
      </c>
      <c r="P12" s="16">
        <f t="shared" si="6"/>
        <v>0</v>
      </c>
      <c r="Q12" s="16">
        <f t="shared" si="6"/>
        <v>0</v>
      </c>
      <c r="R12" s="16">
        <f t="shared" si="6"/>
        <v>300000</v>
      </c>
      <c r="S12" s="16">
        <f t="shared" si="6"/>
        <v>300000</v>
      </c>
      <c r="T12" s="16">
        <f t="shared" si="6"/>
        <v>0</v>
      </c>
      <c r="U12" s="16">
        <f t="shared" si="6"/>
        <v>0</v>
      </c>
      <c r="V12" s="16">
        <f t="shared" si="6"/>
        <v>0</v>
      </c>
      <c r="W12" s="16">
        <f t="shared" si="6"/>
        <v>1295387975</v>
      </c>
      <c r="X12" s="16">
        <f t="shared" si="6"/>
        <v>1366288841</v>
      </c>
      <c r="Y12" s="16">
        <f t="shared" si="6"/>
        <v>775644359</v>
      </c>
      <c r="Z12" s="16">
        <f t="shared" si="6"/>
        <v>2075178660</v>
      </c>
      <c r="AA12" s="16">
        <f t="shared" si="6"/>
        <v>2224481343</v>
      </c>
      <c r="AB12" s="16">
        <f t="shared" si="6"/>
        <v>1238935394</v>
      </c>
      <c r="AC12" s="45">
        <f t="shared" si="4"/>
        <v>0.55695472470411278</v>
      </c>
    </row>
    <row r="13" spans="1:29" ht="20.25" customHeight="1">
      <c r="A13" s="35" t="s">
        <v>27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>
        <f>SUM(C13+F13+I13)</f>
        <v>0</v>
      </c>
      <c r="M13" s="15">
        <f>SUM(D13+G13+J13)</f>
        <v>0</v>
      </c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45"/>
    </row>
    <row r="14" spans="1:29" s="5" customFormat="1" ht="36.75" customHeight="1">
      <c r="A14" s="36" t="s">
        <v>73</v>
      </c>
      <c r="B14" s="15">
        <v>27151250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>
        <v>4480</v>
      </c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>
        <f t="shared" ref="Z14:AB29" si="7">SUM(B14+E14+H14+K14+N14+Q14+T14+W14)</f>
        <v>27151250</v>
      </c>
      <c r="AA14" s="15">
        <f t="shared" si="7"/>
        <v>0</v>
      </c>
      <c r="AB14" s="15">
        <f t="shared" si="7"/>
        <v>4480</v>
      </c>
      <c r="AC14" s="45"/>
    </row>
    <row r="15" spans="1:29" ht="21.75" customHeight="1">
      <c r="A15" s="37" t="s">
        <v>6</v>
      </c>
      <c r="B15" s="17"/>
      <c r="C15" s="17"/>
      <c r="D15" s="17"/>
      <c r="E15" s="17"/>
      <c r="F15" s="17"/>
      <c r="G15" s="17"/>
      <c r="H15" s="17"/>
      <c r="I15" s="15"/>
      <c r="J15" s="15"/>
      <c r="K15" s="15"/>
      <c r="L15" s="15"/>
      <c r="M15" s="15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5">
        <f t="shared" si="7"/>
        <v>0</v>
      </c>
      <c r="AA15" s="15">
        <f t="shared" si="7"/>
        <v>0</v>
      </c>
      <c r="AB15" s="15">
        <f t="shared" si="7"/>
        <v>0</v>
      </c>
      <c r="AC15" s="45"/>
    </row>
    <row r="16" spans="1:29" ht="21.75" customHeight="1">
      <c r="A16" s="37" t="s">
        <v>35</v>
      </c>
      <c r="B16" s="17"/>
      <c r="C16" s="17"/>
      <c r="D16" s="17"/>
      <c r="E16" s="17"/>
      <c r="F16" s="17"/>
      <c r="G16" s="17"/>
      <c r="H16" s="17"/>
      <c r="I16" s="15"/>
      <c r="J16" s="15"/>
      <c r="K16" s="15"/>
      <c r="L16" s="15"/>
      <c r="M16" s="15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5">
        <f t="shared" si="7"/>
        <v>0</v>
      </c>
      <c r="AA16" s="15">
        <f t="shared" si="7"/>
        <v>0</v>
      </c>
      <c r="AB16" s="15">
        <f t="shared" si="7"/>
        <v>0</v>
      </c>
      <c r="AC16" s="45"/>
    </row>
    <row r="17" spans="1:29" ht="20.25" customHeight="1">
      <c r="A17" s="37" t="s">
        <v>36</v>
      </c>
      <c r="B17" s="17"/>
      <c r="C17" s="17"/>
      <c r="D17" s="17"/>
      <c r="E17" s="17"/>
      <c r="F17" s="17"/>
      <c r="G17" s="17"/>
      <c r="H17" s="17"/>
      <c r="I17" s="15"/>
      <c r="J17" s="13"/>
      <c r="K17" s="15"/>
      <c r="L17" s="15"/>
      <c r="M17" s="15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5">
        <f t="shared" si="7"/>
        <v>0</v>
      </c>
      <c r="AA17" s="15">
        <f t="shared" si="7"/>
        <v>0</v>
      </c>
      <c r="AB17" s="15">
        <f t="shared" si="7"/>
        <v>0</v>
      </c>
      <c r="AC17" s="45"/>
    </row>
    <row r="18" spans="1:29" ht="42.75" customHeight="1">
      <c r="A18" s="38" t="s">
        <v>25</v>
      </c>
      <c r="B18" s="18"/>
      <c r="C18" s="18"/>
      <c r="D18" s="18"/>
      <c r="E18" s="18">
        <v>467891000</v>
      </c>
      <c r="F18" s="18">
        <v>467891000</v>
      </c>
      <c r="G18" s="17"/>
      <c r="H18" s="18"/>
      <c r="I18" s="15"/>
      <c r="J18" s="15"/>
      <c r="K18" s="15">
        <v>182110000</v>
      </c>
      <c r="L18" s="15">
        <v>177110000</v>
      </c>
      <c r="M18" s="15">
        <v>44024745</v>
      </c>
      <c r="N18" s="18">
        <v>67000000</v>
      </c>
      <c r="O18" s="18">
        <v>57000000</v>
      </c>
      <c r="P18" s="18">
        <v>16755097</v>
      </c>
      <c r="Q18" s="18">
        <v>20000000</v>
      </c>
      <c r="R18" s="18">
        <v>20000000</v>
      </c>
      <c r="S18" s="18"/>
      <c r="T18" s="18"/>
      <c r="U18" s="18"/>
      <c r="V18" s="18"/>
      <c r="W18" s="18"/>
      <c r="X18" s="18"/>
      <c r="Y18" s="18"/>
      <c r="Z18" s="15">
        <f t="shared" si="7"/>
        <v>737001000</v>
      </c>
      <c r="AA18" s="15">
        <f t="shared" si="7"/>
        <v>722001000</v>
      </c>
      <c r="AB18" s="15">
        <f t="shared" si="7"/>
        <v>60779842</v>
      </c>
      <c r="AC18" s="45">
        <f t="shared" ref="AC18:AC66" si="8">(AB18/AA18)</f>
        <v>8.4182490051952844E-2</v>
      </c>
    </row>
    <row r="19" spans="1:29" ht="40.5" customHeight="1">
      <c r="A19" s="37" t="s">
        <v>14</v>
      </c>
      <c r="B19" s="18">
        <v>955877821</v>
      </c>
      <c r="C19" s="18">
        <v>1003398099</v>
      </c>
      <c r="D19" s="18">
        <v>541485831</v>
      </c>
      <c r="E19" s="18"/>
      <c r="F19" s="17"/>
      <c r="G19" s="17"/>
      <c r="H19" s="18"/>
      <c r="I19" s="15"/>
      <c r="J19" s="15"/>
      <c r="K19" s="15"/>
      <c r="L19" s="15"/>
      <c r="M19" s="15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5">
        <f t="shared" si="7"/>
        <v>955877821</v>
      </c>
      <c r="AA19" s="15">
        <f t="shared" si="7"/>
        <v>1003398099</v>
      </c>
      <c r="AB19" s="15">
        <f t="shared" si="7"/>
        <v>541485831</v>
      </c>
      <c r="AC19" s="45">
        <f t="shared" si="8"/>
        <v>0.53965203994272271</v>
      </c>
    </row>
    <row r="20" spans="1:29" ht="21" customHeight="1">
      <c r="A20" s="43" t="s">
        <v>82</v>
      </c>
      <c r="B20" s="18"/>
      <c r="C20" s="18"/>
      <c r="D20" s="18"/>
      <c r="E20" s="18"/>
      <c r="F20" s="17"/>
      <c r="G20" s="17"/>
      <c r="H20" s="18"/>
      <c r="I20" s="15"/>
      <c r="J20" s="15"/>
      <c r="K20" s="15"/>
      <c r="L20" s="15"/>
      <c r="M20" s="15"/>
      <c r="N20" s="18"/>
      <c r="O20" s="18"/>
      <c r="P20" s="18"/>
      <c r="Q20" s="18"/>
      <c r="R20" s="18"/>
      <c r="S20" s="18">
        <v>50000</v>
      </c>
      <c r="T20" s="18"/>
      <c r="U20" s="18"/>
      <c r="V20" s="18"/>
      <c r="W20" s="18"/>
      <c r="X20" s="18"/>
      <c r="Y20" s="18"/>
      <c r="Z20" s="15">
        <f t="shared" si="7"/>
        <v>0</v>
      </c>
      <c r="AA20" s="15">
        <f t="shared" si="7"/>
        <v>0</v>
      </c>
      <c r="AB20" s="15">
        <f t="shared" si="7"/>
        <v>50000</v>
      </c>
      <c r="AC20" s="45"/>
    </row>
    <row r="21" spans="1:29" ht="17.25" customHeight="1">
      <c r="A21" s="37" t="s">
        <v>0</v>
      </c>
      <c r="B21" s="17"/>
      <c r="C21" s="17"/>
      <c r="D21" s="17"/>
      <c r="E21" s="17"/>
      <c r="F21" s="17"/>
      <c r="G21" s="17"/>
      <c r="H21" s="17"/>
      <c r="I21" s="15"/>
      <c r="J21" s="15"/>
      <c r="K21" s="15"/>
      <c r="L21" s="15"/>
      <c r="M21" s="15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>
        <v>516804567</v>
      </c>
      <c r="Y21" s="17">
        <v>516804567</v>
      </c>
      <c r="Z21" s="15">
        <f t="shared" si="7"/>
        <v>0</v>
      </c>
      <c r="AA21" s="15">
        <f t="shared" si="7"/>
        <v>516804567</v>
      </c>
      <c r="AB21" s="15">
        <f t="shared" si="7"/>
        <v>516804567</v>
      </c>
      <c r="AC21" s="45">
        <f t="shared" si="8"/>
        <v>1</v>
      </c>
    </row>
    <row r="22" spans="1:29" ht="17.25" customHeight="1">
      <c r="A22" s="37" t="s">
        <v>37</v>
      </c>
      <c r="B22" s="17"/>
      <c r="C22" s="17">
        <v>1503995</v>
      </c>
      <c r="D22" s="17">
        <v>1503995</v>
      </c>
      <c r="E22" s="17"/>
      <c r="F22" s="17"/>
      <c r="G22" s="17"/>
      <c r="H22" s="17"/>
      <c r="I22" s="15"/>
      <c r="J22" s="15"/>
      <c r="K22" s="15"/>
      <c r="L22" s="15"/>
      <c r="M22" s="15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5">
        <f t="shared" si="7"/>
        <v>0</v>
      </c>
      <c r="AA22" s="15">
        <f t="shared" si="7"/>
        <v>1503995</v>
      </c>
      <c r="AB22" s="15">
        <f t="shared" si="7"/>
        <v>1503995</v>
      </c>
      <c r="AC22" s="45">
        <f t="shared" si="8"/>
        <v>1</v>
      </c>
    </row>
    <row r="23" spans="1:29" ht="17.25" customHeight="1">
      <c r="A23" s="37" t="s">
        <v>50</v>
      </c>
      <c r="B23" s="18"/>
      <c r="C23" s="18">
        <v>21531086</v>
      </c>
      <c r="D23" s="18">
        <v>23360569</v>
      </c>
      <c r="E23" s="18"/>
      <c r="F23" s="17"/>
      <c r="G23" s="17"/>
      <c r="H23" s="18"/>
      <c r="I23" s="15"/>
      <c r="J23" s="15"/>
      <c r="K23" s="15"/>
      <c r="L23" s="15"/>
      <c r="M23" s="15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5">
        <f t="shared" si="7"/>
        <v>0</v>
      </c>
      <c r="AA23" s="15">
        <f t="shared" si="7"/>
        <v>21531086</v>
      </c>
      <c r="AB23" s="15">
        <f t="shared" si="7"/>
        <v>23360569</v>
      </c>
      <c r="AC23" s="45">
        <f t="shared" si="8"/>
        <v>1.0849693786927421</v>
      </c>
    </row>
    <row r="24" spans="1:29" ht="21" customHeight="1">
      <c r="A24" s="37" t="s">
        <v>38</v>
      </c>
      <c r="B24" s="18"/>
      <c r="C24" s="18"/>
      <c r="D24" s="18"/>
      <c r="E24" s="18"/>
      <c r="F24" s="18"/>
      <c r="G24" s="18"/>
      <c r="H24" s="18"/>
      <c r="I24" s="15"/>
      <c r="J24" s="15"/>
      <c r="K24" s="15"/>
      <c r="L24" s="15"/>
      <c r="M24" s="1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5">
        <f t="shared" si="7"/>
        <v>0</v>
      </c>
      <c r="AA24" s="15">
        <f t="shared" si="7"/>
        <v>0</v>
      </c>
      <c r="AB24" s="15">
        <f t="shared" si="7"/>
        <v>0</v>
      </c>
      <c r="AC24" s="45"/>
    </row>
    <row r="25" spans="1:29" ht="17.25" customHeight="1">
      <c r="A25" s="37" t="s">
        <v>15</v>
      </c>
      <c r="B25" s="17"/>
      <c r="C25" s="17"/>
      <c r="D25" s="17"/>
      <c r="E25" s="17"/>
      <c r="F25" s="17"/>
      <c r="G25" s="17"/>
      <c r="H25" s="17"/>
      <c r="I25" s="15"/>
      <c r="J25" s="15"/>
      <c r="K25" s="15"/>
      <c r="L25" s="15"/>
      <c r="M25" s="15"/>
      <c r="N25" s="17"/>
      <c r="O25" s="17"/>
      <c r="P25" s="17"/>
      <c r="Q25" s="17"/>
      <c r="R25" s="17"/>
      <c r="S25" s="17"/>
      <c r="T25" s="17">
        <v>8000000</v>
      </c>
      <c r="U25" s="17">
        <v>8000000</v>
      </c>
      <c r="V25" s="17">
        <v>3303350</v>
      </c>
      <c r="W25" s="17"/>
      <c r="X25" s="17"/>
      <c r="Y25" s="17"/>
      <c r="Z25" s="15">
        <f t="shared" si="7"/>
        <v>8000000</v>
      </c>
      <c r="AA25" s="15">
        <f t="shared" si="7"/>
        <v>8000000</v>
      </c>
      <c r="AB25" s="15">
        <f t="shared" si="7"/>
        <v>3303350</v>
      </c>
      <c r="AC25" s="45">
        <f t="shared" si="8"/>
        <v>0.41291875</v>
      </c>
    </row>
    <row r="26" spans="1:29" ht="17.25" customHeight="1">
      <c r="A26" s="37" t="s">
        <v>7</v>
      </c>
      <c r="B26" s="17"/>
      <c r="C26" s="17"/>
      <c r="D26" s="17"/>
      <c r="E26" s="17"/>
      <c r="F26" s="17"/>
      <c r="G26" s="17"/>
      <c r="H26" s="17"/>
      <c r="I26" s="15"/>
      <c r="J26" s="15"/>
      <c r="K26" s="15"/>
      <c r="L26" s="15"/>
      <c r="M26" s="15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5">
        <f t="shared" si="7"/>
        <v>0</v>
      </c>
      <c r="AA26" s="15">
        <f t="shared" si="7"/>
        <v>0</v>
      </c>
      <c r="AB26" s="15">
        <f t="shared" si="7"/>
        <v>0</v>
      </c>
      <c r="AC26" s="45"/>
    </row>
    <row r="27" spans="1:29" ht="17.25" customHeight="1">
      <c r="A27" s="37" t="s">
        <v>78</v>
      </c>
      <c r="B27" s="17"/>
      <c r="C27" s="17">
        <v>29337400</v>
      </c>
      <c r="D27" s="17">
        <v>29337400</v>
      </c>
      <c r="E27" s="17"/>
      <c r="F27" s="17"/>
      <c r="G27" s="17"/>
      <c r="H27" s="17"/>
      <c r="I27" s="15"/>
      <c r="J27" s="15"/>
      <c r="K27" s="15"/>
      <c r="L27" s="15"/>
      <c r="M27" s="15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5">
        <f t="shared" si="7"/>
        <v>0</v>
      </c>
      <c r="AA27" s="15">
        <f t="shared" si="7"/>
        <v>29337400</v>
      </c>
      <c r="AB27" s="15">
        <f t="shared" si="7"/>
        <v>29337400</v>
      </c>
      <c r="AC27" s="45">
        <f t="shared" si="8"/>
        <v>1</v>
      </c>
    </row>
    <row r="28" spans="1:29" ht="17.25" customHeight="1">
      <c r="A28" s="37" t="s">
        <v>22</v>
      </c>
      <c r="B28" s="17"/>
      <c r="C28" s="17"/>
      <c r="D28" s="17"/>
      <c r="E28" s="17"/>
      <c r="F28" s="17"/>
      <c r="G28" s="17"/>
      <c r="H28" s="17"/>
      <c r="I28" s="15"/>
      <c r="J28" s="15"/>
      <c r="K28" s="15"/>
      <c r="L28" s="15"/>
      <c r="M28" s="15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5">
        <f t="shared" si="7"/>
        <v>0</v>
      </c>
      <c r="AA28" s="15">
        <f t="shared" si="7"/>
        <v>0</v>
      </c>
      <c r="AB28" s="15">
        <f t="shared" si="7"/>
        <v>0</v>
      </c>
      <c r="AC28" s="45"/>
    </row>
    <row r="29" spans="1:29" ht="17.25" customHeight="1">
      <c r="A29" s="37" t="s">
        <v>23</v>
      </c>
      <c r="B29" s="17"/>
      <c r="C29" s="17"/>
      <c r="D29" s="17"/>
      <c r="E29" s="17"/>
      <c r="F29" s="17"/>
      <c r="G29" s="17"/>
      <c r="H29" s="17"/>
      <c r="I29" s="15"/>
      <c r="J29" s="15"/>
      <c r="K29" s="15"/>
      <c r="L29" s="15"/>
      <c r="M29" s="15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5">
        <f t="shared" si="7"/>
        <v>0</v>
      </c>
      <c r="AA29" s="15">
        <f t="shared" si="7"/>
        <v>0</v>
      </c>
      <c r="AB29" s="15">
        <f t="shared" si="7"/>
        <v>0</v>
      </c>
      <c r="AC29" s="45"/>
    </row>
    <row r="30" spans="1:29" ht="19.5" customHeight="1">
      <c r="A30" s="37" t="s">
        <v>33</v>
      </c>
      <c r="B30" s="17"/>
      <c r="C30" s="17"/>
      <c r="D30" s="17"/>
      <c r="E30" s="17"/>
      <c r="F30" s="17"/>
      <c r="G30" s="17"/>
      <c r="H30" s="17"/>
      <c r="I30" s="15"/>
      <c r="J30" s="15"/>
      <c r="K30" s="15"/>
      <c r="L30" s="15"/>
      <c r="M30" s="15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5">
        <f t="shared" ref="Z30:AB63" si="9">SUM(B30+E30+H30+K30+N30+Q30+T30+W30)</f>
        <v>0</v>
      </c>
      <c r="AA30" s="15">
        <f t="shared" si="9"/>
        <v>0</v>
      </c>
      <c r="AB30" s="15">
        <f t="shared" si="9"/>
        <v>0</v>
      </c>
      <c r="AC30" s="45"/>
    </row>
    <row r="31" spans="1:29" ht="19.5" customHeight="1">
      <c r="A31" s="37" t="s">
        <v>79</v>
      </c>
      <c r="B31" s="17"/>
      <c r="C31" s="17"/>
      <c r="D31" s="17"/>
      <c r="E31" s="17"/>
      <c r="F31" s="17"/>
      <c r="G31" s="17"/>
      <c r="H31" s="17"/>
      <c r="I31" s="15"/>
      <c r="J31" s="15"/>
      <c r="K31" s="15"/>
      <c r="L31" s="15"/>
      <c r="M31" s="15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5">
        <f t="shared" si="9"/>
        <v>0</v>
      </c>
      <c r="AA31" s="15">
        <f t="shared" si="9"/>
        <v>0</v>
      </c>
      <c r="AB31" s="15">
        <f t="shared" si="9"/>
        <v>0</v>
      </c>
      <c r="AC31" s="45"/>
    </row>
    <row r="32" spans="1:29" ht="22.5" customHeight="1">
      <c r="A32" s="37" t="s">
        <v>30</v>
      </c>
      <c r="B32" s="17"/>
      <c r="C32" s="17"/>
      <c r="D32" s="17"/>
      <c r="E32" s="17"/>
      <c r="F32" s="17"/>
      <c r="G32" s="17"/>
      <c r="H32" s="17"/>
      <c r="I32" s="15"/>
      <c r="J32" s="15"/>
      <c r="K32" s="15"/>
      <c r="L32" s="15"/>
      <c r="M32" s="15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5">
        <f t="shared" si="9"/>
        <v>0</v>
      </c>
      <c r="AA32" s="15">
        <f t="shared" si="9"/>
        <v>0</v>
      </c>
      <c r="AB32" s="15">
        <f t="shared" si="9"/>
        <v>0</v>
      </c>
      <c r="AC32" s="45"/>
    </row>
    <row r="33" spans="1:29" ht="20.25" customHeight="1">
      <c r="A33" s="37" t="s">
        <v>20</v>
      </c>
      <c r="B33" s="17"/>
      <c r="C33" s="17"/>
      <c r="D33" s="17"/>
      <c r="E33" s="17"/>
      <c r="F33" s="17"/>
      <c r="G33" s="17"/>
      <c r="H33" s="17"/>
      <c r="I33" s="15"/>
      <c r="J33" s="15"/>
      <c r="K33" s="15"/>
      <c r="L33" s="15"/>
      <c r="M33" s="15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5">
        <f t="shared" si="9"/>
        <v>0</v>
      </c>
      <c r="AA33" s="15">
        <f t="shared" si="9"/>
        <v>0</v>
      </c>
      <c r="AB33" s="15">
        <f t="shared" si="9"/>
        <v>0</v>
      </c>
      <c r="AC33" s="45"/>
    </row>
    <row r="34" spans="1:29" ht="20.25" customHeight="1">
      <c r="A34" s="37" t="s">
        <v>48</v>
      </c>
      <c r="B34" s="17"/>
      <c r="C34" s="17"/>
      <c r="D34" s="17"/>
      <c r="E34" s="17"/>
      <c r="F34" s="17"/>
      <c r="G34" s="17"/>
      <c r="H34" s="17"/>
      <c r="I34" s="15"/>
      <c r="J34" s="15"/>
      <c r="K34" s="15"/>
      <c r="L34" s="15"/>
      <c r="M34" s="15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5">
        <f t="shared" si="9"/>
        <v>0</v>
      </c>
      <c r="AA34" s="15">
        <f t="shared" si="9"/>
        <v>0</v>
      </c>
      <c r="AB34" s="15">
        <f t="shared" si="9"/>
        <v>0</v>
      </c>
      <c r="AC34" s="45"/>
    </row>
    <row r="35" spans="1:29" ht="21" customHeight="1">
      <c r="A35" s="37" t="s">
        <v>46</v>
      </c>
      <c r="B35" s="17"/>
      <c r="C35" s="17"/>
      <c r="D35" s="17"/>
      <c r="E35" s="17"/>
      <c r="F35" s="17"/>
      <c r="G35" s="17"/>
      <c r="H35" s="17"/>
      <c r="I35" s="15"/>
      <c r="J35" s="15"/>
      <c r="K35" s="15"/>
      <c r="L35" s="15"/>
      <c r="M35" s="15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5">
        <f t="shared" si="9"/>
        <v>0</v>
      </c>
      <c r="AA35" s="15">
        <f t="shared" si="9"/>
        <v>0</v>
      </c>
      <c r="AB35" s="15">
        <f t="shared" si="9"/>
        <v>0</v>
      </c>
      <c r="AC35" s="45"/>
    </row>
    <row r="36" spans="1:29" ht="18" customHeight="1">
      <c r="A36" s="37" t="s">
        <v>47</v>
      </c>
      <c r="B36" s="17"/>
      <c r="C36" s="17"/>
      <c r="D36" s="17"/>
      <c r="E36" s="17"/>
      <c r="F36" s="17"/>
      <c r="G36" s="17"/>
      <c r="H36" s="17"/>
      <c r="I36" s="15"/>
      <c r="J36" s="15"/>
      <c r="K36" s="15"/>
      <c r="L36" s="15"/>
      <c r="M36" s="15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5">
        <f t="shared" si="9"/>
        <v>0</v>
      </c>
      <c r="AA36" s="15">
        <f t="shared" si="9"/>
        <v>0</v>
      </c>
      <c r="AB36" s="15">
        <f t="shared" si="9"/>
        <v>0</v>
      </c>
      <c r="AC36" s="45"/>
    </row>
    <row r="37" spans="1:29" ht="17.25" customHeight="1">
      <c r="A37" s="37" t="s">
        <v>51</v>
      </c>
      <c r="B37" s="17"/>
      <c r="C37" s="17"/>
      <c r="D37" s="17"/>
      <c r="E37" s="17"/>
      <c r="F37" s="17"/>
      <c r="G37" s="17"/>
      <c r="H37" s="17"/>
      <c r="I37" s="15"/>
      <c r="J37" s="15"/>
      <c r="K37" s="15"/>
      <c r="L37" s="15"/>
      <c r="M37" s="15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5">
        <f t="shared" si="9"/>
        <v>0</v>
      </c>
      <c r="AA37" s="15">
        <f t="shared" si="9"/>
        <v>0</v>
      </c>
      <c r="AB37" s="15">
        <f t="shared" si="9"/>
        <v>0</v>
      </c>
      <c r="AC37" s="45"/>
    </row>
    <row r="38" spans="1:29" ht="17.25" customHeight="1">
      <c r="A38" s="37" t="s">
        <v>80</v>
      </c>
      <c r="B38" s="17"/>
      <c r="C38" s="17"/>
      <c r="D38" s="17"/>
      <c r="E38" s="17"/>
      <c r="F38" s="17"/>
      <c r="G38" s="17"/>
      <c r="H38" s="17"/>
      <c r="I38" s="15"/>
      <c r="J38" s="15"/>
      <c r="K38" s="15"/>
      <c r="L38" s="15"/>
      <c r="M38" s="15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5">
        <f t="shared" si="9"/>
        <v>0</v>
      </c>
      <c r="AA38" s="15">
        <f t="shared" si="9"/>
        <v>0</v>
      </c>
      <c r="AB38" s="15">
        <f t="shared" si="9"/>
        <v>0</v>
      </c>
      <c r="AC38" s="45"/>
    </row>
    <row r="39" spans="1:29" ht="38.25" customHeight="1">
      <c r="A39" s="38" t="s">
        <v>77</v>
      </c>
      <c r="B39" s="17"/>
      <c r="C39" s="17">
        <v>52771676</v>
      </c>
      <c r="D39" s="17">
        <v>52771676</v>
      </c>
      <c r="E39" s="17"/>
      <c r="F39" s="17"/>
      <c r="G39" s="17"/>
      <c r="H39" s="17"/>
      <c r="I39" s="15"/>
      <c r="J39" s="15"/>
      <c r="K39" s="15"/>
      <c r="L39" s="15"/>
      <c r="M39" s="15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5">
        <f t="shared" si="9"/>
        <v>0</v>
      </c>
      <c r="AA39" s="15">
        <f t="shared" si="9"/>
        <v>52771676</v>
      </c>
      <c r="AB39" s="15">
        <f t="shared" si="9"/>
        <v>52771676</v>
      </c>
      <c r="AC39" s="45">
        <f t="shared" si="8"/>
        <v>1</v>
      </c>
    </row>
    <row r="40" spans="1:29" ht="39.75" customHeight="1">
      <c r="A40" s="37" t="s">
        <v>34</v>
      </c>
      <c r="B40" s="17"/>
      <c r="C40" s="17"/>
      <c r="D40" s="17"/>
      <c r="E40" s="17"/>
      <c r="F40" s="17"/>
      <c r="G40" s="17"/>
      <c r="H40" s="17"/>
      <c r="I40" s="15"/>
      <c r="J40" s="15"/>
      <c r="K40" s="15"/>
      <c r="L40" s="15"/>
      <c r="M40" s="15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5">
        <f t="shared" si="9"/>
        <v>0</v>
      </c>
      <c r="AA40" s="15">
        <f t="shared" si="9"/>
        <v>0</v>
      </c>
      <c r="AB40" s="15">
        <f t="shared" si="9"/>
        <v>0</v>
      </c>
      <c r="AC40" s="45"/>
    </row>
    <row r="41" spans="1:29" ht="18" customHeight="1">
      <c r="A41" s="37" t="s">
        <v>39</v>
      </c>
      <c r="B41" s="17"/>
      <c r="C41" s="17"/>
      <c r="D41" s="17"/>
      <c r="E41" s="17"/>
      <c r="F41" s="17"/>
      <c r="G41" s="17"/>
      <c r="H41" s="17"/>
      <c r="I41" s="15"/>
      <c r="J41" s="15"/>
      <c r="K41" s="15"/>
      <c r="L41" s="15"/>
      <c r="M41" s="15">
        <v>53100</v>
      </c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5">
        <f t="shared" si="9"/>
        <v>0</v>
      </c>
      <c r="AA41" s="15">
        <f t="shared" si="9"/>
        <v>0</v>
      </c>
      <c r="AB41" s="15">
        <f t="shared" si="9"/>
        <v>53100</v>
      </c>
      <c r="AC41" s="45"/>
    </row>
    <row r="42" spans="1:29" ht="17.25" customHeight="1">
      <c r="A42" s="37" t="s">
        <v>8</v>
      </c>
      <c r="B42" s="17"/>
      <c r="C42" s="17"/>
      <c r="D42" s="17"/>
      <c r="E42" s="17"/>
      <c r="F42" s="17"/>
      <c r="G42" s="17"/>
      <c r="H42" s="17"/>
      <c r="I42" s="15"/>
      <c r="J42" s="15"/>
      <c r="K42" s="15"/>
      <c r="L42" s="15"/>
      <c r="M42" s="15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5">
        <f t="shared" si="9"/>
        <v>0</v>
      </c>
      <c r="AA42" s="15">
        <f t="shared" si="9"/>
        <v>0</v>
      </c>
      <c r="AB42" s="15">
        <f t="shared" si="9"/>
        <v>0</v>
      </c>
      <c r="AC42" s="45"/>
    </row>
    <row r="43" spans="1:29" ht="17.25" customHeight="1">
      <c r="A43" s="37" t="s">
        <v>13</v>
      </c>
      <c r="B43" s="17"/>
      <c r="C43" s="17"/>
      <c r="D43" s="17"/>
      <c r="E43" s="17"/>
      <c r="F43" s="17"/>
      <c r="G43" s="17"/>
      <c r="H43" s="17"/>
      <c r="I43" s="15"/>
      <c r="J43" s="15"/>
      <c r="K43" s="15"/>
      <c r="L43" s="15"/>
      <c r="M43" s="15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5">
        <f t="shared" si="9"/>
        <v>0</v>
      </c>
      <c r="AA43" s="15">
        <f t="shared" si="9"/>
        <v>0</v>
      </c>
      <c r="AB43" s="15">
        <f t="shared" si="9"/>
        <v>0</v>
      </c>
      <c r="AC43" s="45"/>
    </row>
    <row r="44" spans="1:29" ht="40.5" customHeight="1">
      <c r="A44" s="37" t="s">
        <v>56</v>
      </c>
      <c r="B44" s="17"/>
      <c r="C44" s="17"/>
      <c r="D44" s="17"/>
      <c r="E44" s="17"/>
      <c r="F44" s="17"/>
      <c r="G44" s="17"/>
      <c r="H44" s="17"/>
      <c r="I44" s="15"/>
      <c r="J44" s="19"/>
      <c r="K44" s="15"/>
      <c r="L44" s="15"/>
      <c r="M44" s="15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5">
        <f t="shared" si="9"/>
        <v>0</v>
      </c>
      <c r="AA44" s="15">
        <f t="shared" si="9"/>
        <v>0</v>
      </c>
      <c r="AB44" s="15">
        <f t="shared" si="9"/>
        <v>0</v>
      </c>
      <c r="AC44" s="45"/>
    </row>
    <row r="45" spans="1:29" ht="17.25" customHeight="1">
      <c r="A45" s="37" t="s">
        <v>54</v>
      </c>
      <c r="B45" s="17"/>
      <c r="C45" s="17"/>
      <c r="D45" s="17"/>
      <c r="E45" s="17"/>
      <c r="F45" s="17"/>
      <c r="G45" s="17"/>
      <c r="H45" s="17"/>
      <c r="I45" s="15"/>
      <c r="J45" s="15"/>
      <c r="K45" s="15"/>
      <c r="L45" s="15"/>
      <c r="M45" s="15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5">
        <f t="shared" si="9"/>
        <v>0</v>
      </c>
      <c r="AA45" s="15">
        <f t="shared" si="9"/>
        <v>0</v>
      </c>
      <c r="AB45" s="15">
        <f t="shared" si="9"/>
        <v>0</v>
      </c>
      <c r="AC45" s="45"/>
    </row>
    <row r="46" spans="1:29" ht="24" customHeight="1">
      <c r="A46" s="37" t="s">
        <v>40</v>
      </c>
      <c r="B46" s="17"/>
      <c r="C46" s="17"/>
      <c r="D46" s="17"/>
      <c r="E46" s="17"/>
      <c r="F46" s="17"/>
      <c r="G46" s="17"/>
      <c r="H46" s="17"/>
      <c r="I46" s="15"/>
      <c r="J46" s="15"/>
      <c r="K46" s="15"/>
      <c r="L46" s="15"/>
      <c r="M46" s="15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5">
        <f t="shared" si="9"/>
        <v>0</v>
      </c>
      <c r="AA46" s="15">
        <f t="shared" si="9"/>
        <v>0</v>
      </c>
      <c r="AB46" s="15">
        <f t="shared" si="9"/>
        <v>0</v>
      </c>
      <c r="AC46" s="45"/>
    </row>
    <row r="47" spans="1:29" ht="46.5" customHeight="1">
      <c r="A47" s="37" t="s">
        <v>69</v>
      </c>
      <c r="B47" s="17"/>
      <c r="C47" s="17"/>
      <c r="D47" s="17"/>
      <c r="E47" s="17"/>
      <c r="F47" s="17"/>
      <c r="G47" s="17"/>
      <c r="H47" s="17"/>
      <c r="I47" s="15"/>
      <c r="J47" s="15"/>
      <c r="K47" s="15"/>
      <c r="L47" s="15"/>
      <c r="M47" s="15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5">
        <f t="shared" si="9"/>
        <v>0</v>
      </c>
      <c r="AA47" s="15">
        <f t="shared" si="9"/>
        <v>0</v>
      </c>
      <c r="AB47" s="15">
        <f t="shared" si="9"/>
        <v>0</v>
      </c>
      <c r="AC47" s="45"/>
    </row>
    <row r="48" spans="1:29" ht="36" customHeight="1">
      <c r="A48" s="37" t="s">
        <v>9</v>
      </c>
      <c r="B48" s="17"/>
      <c r="C48" s="17"/>
      <c r="D48" s="17"/>
      <c r="E48" s="17"/>
      <c r="F48" s="17"/>
      <c r="G48" s="17"/>
      <c r="H48" s="17"/>
      <c r="I48" s="15"/>
      <c r="J48" s="15"/>
      <c r="K48" s="15"/>
      <c r="L48" s="15"/>
      <c r="M48" s="15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5">
        <f t="shared" si="9"/>
        <v>0</v>
      </c>
      <c r="AA48" s="15">
        <f t="shared" si="9"/>
        <v>0</v>
      </c>
      <c r="AB48" s="15">
        <f t="shared" si="9"/>
        <v>0</v>
      </c>
      <c r="AC48" s="45"/>
    </row>
    <row r="49" spans="1:29" ht="36" customHeight="1">
      <c r="A49" s="37" t="s">
        <v>16</v>
      </c>
      <c r="B49" s="17"/>
      <c r="C49" s="17"/>
      <c r="D49" s="17"/>
      <c r="E49" s="17"/>
      <c r="F49" s="15"/>
      <c r="G49" s="15"/>
      <c r="H49" s="17"/>
      <c r="I49" s="15"/>
      <c r="J49" s="15"/>
      <c r="K49" s="15"/>
      <c r="L49" s="15"/>
      <c r="M49" s="15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5">
        <f t="shared" si="9"/>
        <v>0</v>
      </c>
      <c r="AA49" s="15">
        <f t="shared" si="9"/>
        <v>0</v>
      </c>
      <c r="AB49" s="15">
        <f t="shared" si="9"/>
        <v>0</v>
      </c>
      <c r="AC49" s="45"/>
    </row>
    <row r="50" spans="1:29" ht="23.25" customHeight="1">
      <c r="A50" s="37" t="s">
        <v>12</v>
      </c>
      <c r="B50" s="17"/>
      <c r="C50" s="17"/>
      <c r="D50" s="17"/>
      <c r="E50" s="17"/>
      <c r="F50" s="15"/>
      <c r="G50" s="15"/>
      <c r="H50" s="17"/>
      <c r="I50" s="15"/>
      <c r="J50" s="15"/>
      <c r="K50" s="15"/>
      <c r="L50" s="15"/>
      <c r="M50" s="15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5">
        <f t="shared" si="9"/>
        <v>0</v>
      </c>
      <c r="AA50" s="15">
        <f t="shared" si="9"/>
        <v>0</v>
      </c>
      <c r="AB50" s="15">
        <f t="shared" si="9"/>
        <v>0</v>
      </c>
      <c r="AC50" s="45"/>
    </row>
    <row r="51" spans="1:29" ht="23.25" customHeight="1">
      <c r="A51" s="37" t="s">
        <v>81</v>
      </c>
      <c r="B51" s="17"/>
      <c r="C51" s="17"/>
      <c r="D51" s="17"/>
      <c r="E51" s="17"/>
      <c r="F51" s="15"/>
      <c r="G51" s="15"/>
      <c r="H51" s="17">
        <v>1019000000</v>
      </c>
      <c r="I51" s="15">
        <v>906763376</v>
      </c>
      <c r="J51" s="15">
        <v>515432088</v>
      </c>
      <c r="K51" s="15"/>
      <c r="L51" s="15"/>
      <c r="M51" s="15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5">
        <f t="shared" si="9"/>
        <v>1019000000</v>
      </c>
      <c r="AA51" s="15">
        <f t="shared" si="9"/>
        <v>906763376</v>
      </c>
      <c r="AB51" s="15">
        <f t="shared" si="9"/>
        <v>515432088</v>
      </c>
      <c r="AC51" s="45">
        <f t="shared" si="8"/>
        <v>0.56843064204216387</v>
      </c>
    </row>
    <row r="52" spans="1:29" ht="24" customHeight="1">
      <c r="A52" s="37" t="s">
        <v>74</v>
      </c>
      <c r="B52" s="17"/>
      <c r="C52" s="17"/>
      <c r="D52" s="17"/>
      <c r="E52" s="17"/>
      <c r="F52" s="17"/>
      <c r="G52" s="17"/>
      <c r="H52" s="17"/>
      <c r="I52" s="15"/>
      <c r="J52" s="15"/>
      <c r="K52" s="15"/>
      <c r="L52" s="15"/>
      <c r="M52" s="15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5">
        <f t="shared" si="9"/>
        <v>0</v>
      </c>
      <c r="AA52" s="15">
        <f t="shared" si="9"/>
        <v>0</v>
      </c>
      <c r="AB52" s="15">
        <f t="shared" si="9"/>
        <v>0</v>
      </c>
      <c r="AC52" s="45"/>
    </row>
    <row r="53" spans="1:29" ht="35.25" customHeight="1">
      <c r="A53" s="37" t="s">
        <v>83</v>
      </c>
      <c r="B53" s="17"/>
      <c r="C53" s="17"/>
      <c r="D53" s="17"/>
      <c r="E53" s="17"/>
      <c r="F53" s="17"/>
      <c r="G53" s="17"/>
      <c r="H53" s="17"/>
      <c r="I53" s="15"/>
      <c r="J53" s="15"/>
      <c r="K53" s="15"/>
      <c r="L53" s="15"/>
      <c r="M53" s="15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5">
        <f t="shared" si="9"/>
        <v>0</v>
      </c>
      <c r="AA53" s="15">
        <f t="shared" si="9"/>
        <v>0</v>
      </c>
      <c r="AB53" s="15">
        <f t="shared" si="9"/>
        <v>0</v>
      </c>
      <c r="AC53" s="45"/>
    </row>
    <row r="54" spans="1:29" ht="38.25" customHeight="1">
      <c r="A54" s="37" t="s">
        <v>55</v>
      </c>
      <c r="B54" s="17"/>
      <c r="C54" s="17"/>
      <c r="D54" s="17"/>
      <c r="E54" s="17"/>
      <c r="F54" s="17"/>
      <c r="G54" s="17"/>
      <c r="H54" s="17"/>
      <c r="I54" s="15"/>
      <c r="J54" s="15"/>
      <c r="K54" s="15"/>
      <c r="L54" s="15"/>
      <c r="M54" s="15"/>
      <c r="N54" s="17"/>
      <c r="O54" s="17"/>
      <c r="P54" s="17"/>
      <c r="Q54" s="17"/>
      <c r="R54" s="17"/>
      <c r="S54" s="17"/>
      <c r="T54" s="17"/>
      <c r="U54" s="17"/>
      <c r="V54" s="17"/>
      <c r="W54" s="17">
        <v>234386000</v>
      </c>
      <c r="X54" s="17">
        <v>274386000</v>
      </c>
      <c r="Y54" s="17"/>
      <c r="Z54" s="15">
        <f t="shared" si="9"/>
        <v>234386000</v>
      </c>
      <c r="AA54" s="15">
        <f t="shared" si="9"/>
        <v>274386000</v>
      </c>
      <c r="AB54" s="15">
        <f t="shared" si="9"/>
        <v>0</v>
      </c>
      <c r="AC54" s="45">
        <f t="shared" si="8"/>
        <v>0</v>
      </c>
    </row>
    <row r="55" spans="1:29" ht="17.25" customHeight="1">
      <c r="A55" s="38" t="s">
        <v>41</v>
      </c>
      <c r="B55" s="17"/>
      <c r="C55" s="17"/>
      <c r="D55" s="17"/>
      <c r="E55" s="17"/>
      <c r="F55" s="17"/>
      <c r="G55" s="17"/>
      <c r="H55" s="17"/>
      <c r="I55" s="15"/>
      <c r="J55" s="15"/>
      <c r="K55" s="15"/>
      <c r="L55" s="15"/>
      <c r="M55" s="15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5">
        <f t="shared" si="9"/>
        <v>0</v>
      </c>
      <c r="AA55" s="15">
        <f t="shared" si="9"/>
        <v>0</v>
      </c>
      <c r="AB55" s="15">
        <f t="shared" si="9"/>
        <v>0</v>
      </c>
      <c r="AC55" s="45"/>
    </row>
    <row r="56" spans="1:29" ht="17.25" customHeight="1">
      <c r="A56" s="37" t="s">
        <v>17</v>
      </c>
      <c r="B56" s="17"/>
      <c r="C56" s="17"/>
      <c r="D56" s="17"/>
      <c r="E56" s="17"/>
      <c r="F56" s="17"/>
      <c r="G56" s="17"/>
      <c r="H56" s="17"/>
      <c r="I56" s="15"/>
      <c r="J56" s="15"/>
      <c r="K56" s="15"/>
      <c r="L56" s="15"/>
      <c r="M56" s="15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5">
        <f t="shared" si="9"/>
        <v>0</v>
      </c>
      <c r="AA56" s="15">
        <f t="shared" si="9"/>
        <v>0</v>
      </c>
      <c r="AB56" s="15">
        <f t="shared" si="9"/>
        <v>0</v>
      </c>
      <c r="AC56" s="45"/>
    </row>
    <row r="57" spans="1:29" ht="17.25" customHeight="1">
      <c r="A57" s="37" t="s">
        <v>31</v>
      </c>
      <c r="B57" s="17"/>
      <c r="C57" s="17"/>
      <c r="D57" s="17"/>
      <c r="E57" s="17"/>
      <c r="F57" s="17"/>
      <c r="G57" s="17"/>
      <c r="H57" s="17"/>
      <c r="I57" s="15"/>
      <c r="J57" s="15"/>
      <c r="K57" s="15"/>
      <c r="L57" s="15"/>
      <c r="M57" s="15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5">
        <f t="shared" si="9"/>
        <v>0</v>
      </c>
      <c r="AA57" s="15">
        <f t="shared" si="9"/>
        <v>0</v>
      </c>
      <c r="AB57" s="15">
        <f t="shared" si="9"/>
        <v>0</v>
      </c>
      <c r="AC57" s="45"/>
    </row>
    <row r="58" spans="1:29" ht="17.25" customHeight="1">
      <c r="A58" s="37" t="s">
        <v>18</v>
      </c>
      <c r="B58" s="17"/>
      <c r="C58" s="17"/>
      <c r="D58" s="17"/>
      <c r="E58" s="17"/>
      <c r="F58" s="17"/>
      <c r="G58" s="17"/>
      <c r="H58" s="17"/>
      <c r="I58" s="15"/>
      <c r="J58" s="15"/>
      <c r="K58" s="15"/>
      <c r="L58" s="15"/>
      <c r="M58" s="15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5">
        <f t="shared" si="9"/>
        <v>0</v>
      </c>
      <c r="AA58" s="15">
        <f t="shared" si="9"/>
        <v>0</v>
      </c>
      <c r="AB58" s="15">
        <f t="shared" si="9"/>
        <v>0</v>
      </c>
      <c r="AC58" s="45"/>
    </row>
    <row r="59" spans="1:29" ht="17.25" customHeight="1">
      <c r="A59" s="39" t="s">
        <v>70</v>
      </c>
      <c r="B59" s="17"/>
      <c r="C59" s="17"/>
      <c r="D59" s="17"/>
      <c r="E59" s="17"/>
      <c r="F59" s="17"/>
      <c r="G59" s="17"/>
      <c r="H59" s="17"/>
      <c r="I59" s="15"/>
      <c r="J59" s="15"/>
      <c r="K59" s="15"/>
      <c r="L59" s="15"/>
      <c r="M59" s="15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5">
        <f t="shared" si="9"/>
        <v>0</v>
      </c>
      <c r="AA59" s="15">
        <f t="shared" si="9"/>
        <v>0</v>
      </c>
      <c r="AB59" s="15">
        <f t="shared" si="9"/>
        <v>0</v>
      </c>
      <c r="AC59" s="45"/>
    </row>
    <row r="60" spans="1:29" ht="17.25" customHeight="1">
      <c r="A60" s="39" t="s">
        <v>84</v>
      </c>
      <c r="B60" s="17"/>
      <c r="C60" s="17"/>
      <c r="D60" s="17"/>
      <c r="E60" s="17"/>
      <c r="F60" s="17"/>
      <c r="G60" s="17"/>
      <c r="H60" s="17"/>
      <c r="I60" s="15"/>
      <c r="J60" s="15"/>
      <c r="K60" s="15"/>
      <c r="L60" s="15"/>
      <c r="M60" s="15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5">
        <f t="shared" si="9"/>
        <v>0</v>
      </c>
      <c r="AA60" s="15">
        <f t="shared" si="9"/>
        <v>0</v>
      </c>
      <c r="AB60" s="15">
        <f t="shared" si="9"/>
        <v>0</v>
      </c>
      <c r="AC60" s="45"/>
    </row>
    <row r="61" spans="1:29" ht="17.25" customHeight="1">
      <c r="A61" s="37" t="s">
        <v>29</v>
      </c>
      <c r="B61" s="17"/>
      <c r="C61" s="17"/>
      <c r="D61" s="17"/>
      <c r="E61" s="17"/>
      <c r="F61" s="17"/>
      <c r="G61" s="17"/>
      <c r="H61" s="17"/>
      <c r="I61" s="15"/>
      <c r="J61" s="15"/>
      <c r="K61" s="15"/>
      <c r="L61" s="15"/>
      <c r="M61" s="15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5">
        <f t="shared" si="9"/>
        <v>0</v>
      </c>
      <c r="AA61" s="15">
        <f t="shared" si="9"/>
        <v>0</v>
      </c>
      <c r="AB61" s="15">
        <f t="shared" si="9"/>
        <v>0</v>
      </c>
      <c r="AC61" s="45"/>
    </row>
    <row r="62" spans="1:29" ht="17.25" customHeight="1">
      <c r="A62" s="37" t="s">
        <v>53</v>
      </c>
      <c r="B62" s="30"/>
      <c r="C62" s="17"/>
      <c r="D62" s="17"/>
      <c r="E62" s="30"/>
      <c r="F62" s="17"/>
      <c r="G62" s="17"/>
      <c r="H62" s="30"/>
      <c r="I62" s="15"/>
      <c r="J62" s="15"/>
      <c r="K62" s="15"/>
      <c r="L62" s="15"/>
      <c r="M62" s="15"/>
      <c r="N62" s="30"/>
      <c r="O62" s="17"/>
      <c r="P62" s="17"/>
      <c r="Q62" s="30"/>
      <c r="R62" s="17"/>
      <c r="S62" s="17"/>
      <c r="T62" s="30"/>
      <c r="U62" s="17"/>
      <c r="V62" s="17"/>
      <c r="W62" s="30"/>
      <c r="X62" s="17"/>
      <c r="Y62" s="17"/>
      <c r="Z62" s="15">
        <f t="shared" si="9"/>
        <v>0</v>
      </c>
      <c r="AA62" s="15">
        <f t="shared" si="9"/>
        <v>0</v>
      </c>
      <c r="AB62" s="15">
        <f t="shared" si="9"/>
        <v>0</v>
      </c>
      <c r="AC62" s="45"/>
    </row>
    <row r="63" spans="1:29" ht="17.25" customHeight="1">
      <c r="A63" s="37" t="s">
        <v>49</v>
      </c>
      <c r="B63" s="17"/>
      <c r="C63" s="17"/>
      <c r="E63" s="28"/>
      <c r="F63" s="17"/>
      <c r="G63" s="17"/>
      <c r="H63" s="28"/>
      <c r="I63" s="15"/>
      <c r="J63" s="15"/>
      <c r="K63" s="15"/>
      <c r="L63" s="15"/>
      <c r="M63" s="15"/>
      <c r="N63" s="17"/>
      <c r="O63" s="17"/>
      <c r="Q63" s="17"/>
      <c r="R63" s="17"/>
      <c r="T63" s="17"/>
      <c r="U63" s="17"/>
      <c r="W63" s="17"/>
      <c r="X63" s="17"/>
      <c r="Z63" s="15">
        <f t="shared" si="9"/>
        <v>0</v>
      </c>
      <c r="AA63" s="15">
        <f t="shared" si="9"/>
        <v>0</v>
      </c>
      <c r="AB63" s="15">
        <f t="shared" si="9"/>
        <v>0</v>
      </c>
      <c r="AC63" s="45"/>
    </row>
    <row r="64" spans="1:29" s="7" customFormat="1" ht="17.25" customHeight="1">
      <c r="A64" s="40" t="s">
        <v>1</v>
      </c>
      <c r="B64" s="27">
        <f>SUM(B14:B63)</f>
        <v>983029071</v>
      </c>
      <c r="C64" s="27">
        <f t="shared" ref="C64:M64" si="10">SUM(C14:C63)</f>
        <v>1108542256</v>
      </c>
      <c r="D64" s="27">
        <f t="shared" si="10"/>
        <v>648459471</v>
      </c>
      <c r="E64" s="27">
        <f>SUM(E14:E63)</f>
        <v>467891000</v>
      </c>
      <c r="F64" s="27">
        <f t="shared" si="10"/>
        <v>467891000</v>
      </c>
      <c r="G64" s="27">
        <f t="shared" si="10"/>
        <v>0</v>
      </c>
      <c r="H64" s="27">
        <f>SUM(H14:H63)</f>
        <v>1019000000</v>
      </c>
      <c r="I64" s="27">
        <f t="shared" si="10"/>
        <v>906763376</v>
      </c>
      <c r="J64" s="27">
        <f t="shared" si="10"/>
        <v>515432088</v>
      </c>
      <c r="K64" s="27">
        <f>SUM(K14:K63)</f>
        <v>182110000</v>
      </c>
      <c r="L64" s="27">
        <f t="shared" si="10"/>
        <v>177110000</v>
      </c>
      <c r="M64" s="27">
        <f t="shared" si="10"/>
        <v>44082325</v>
      </c>
      <c r="N64" s="27">
        <f t="shared" ref="N64:AB64" si="11">SUM(N14:N63)</f>
        <v>67000000</v>
      </c>
      <c r="O64" s="27">
        <f t="shared" si="11"/>
        <v>57000000</v>
      </c>
      <c r="P64" s="27">
        <f t="shared" si="11"/>
        <v>16755097</v>
      </c>
      <c r="Q64" s="27">
        <f t="shared" si="11"/>
        <v>20000000</v>
      </c>
      <c r="R64" s="27">
        <f t="shared" si="11"/>
        <v>20000000</v>
      </c>
      <c r="S64" s="27">
        <f t="shared" si="11"/>
        <v>50000</v>
      </c>
      <c r="T64" s="27">
        <f t="shared" si="11"/>
        <v>8000000</v>
      </c>
      <c r="U64" s="27">
        <f t="shared" si="11"/>
        <v>8000000</v>
      </c>
      <c r="V64" s="27">
        <f t="shared" si="11"/>
        <v>3303350</v>
      </c>
      <c r="W64" s="27">
        <f t="shared" si="11"/>
        <v>234386000</v>
      </c>
      <c r="X64" s="27">
        <f t="shared" si="11"/>
        <v>791190567</v>
      </c>
      <c r="Y64" s="27">
        <f t="shared" si="11"/>
        <v>516804567</v>
      </c>
      <c r="Z64" s="27">
        <f t="shared" si="11"/>
        <v>2981416071</v>
      </c>
      <c r="AA64" s="27">
        <f t="shared" si="11"/>
        <v>3536497199</v>
      </c>
      <c r="AB64" s="27">
        <f t="shared" si="11"/>
        <v>1744886898</v>
      </c>
      <c r="AC64" s="45">
        <f t="shared" si="8"/>
        <v>0.49339411282253925</v>
      </c>
    </row>
    <row r="65" spans="1:29" ht="17.25" customHeight="1">
      <c r="A65" s="41" t="s">
        <v>28</v>
      </c>
      <c r="B65" s="17"/>
      <c r="C65" s="17"/>
      <c r="D65" s="17"/>
      <c r="E65" s="17"/>
      <c r="F65" s="17"/>
      <c r="G65" s="17"/>
      <c r="H65" s="17"/>
      <c r="I65" s="15"/>
      <c r="J65" s="15"/>
      <c r="K65" s="26"/>
      <c r="L65" s="15"/>
      <c r="M65" s="15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45"/>
    </row>
    <row r="66" spans="1:29" ht="38.25" customHeight="1">
      <c r="A66" s="37" t="s">
        <v>10</v>
      </c>
      <c r="B66" s="17">
        <v>11318864</v>
      </c>
      <c r="C66" s="17">
        <v>12429914</v>
      </c>
      <c r="D66" s="17">
        <v>2947695</v>
      </c>
      <c r="E66" s="17"/>
      <c r="F66" s="17"/>
      <c r="G66" s="17"/>
      <c r="H66" s="17"/>
      <c r="I66" s="15"/>
      <c r="J66" s="15"/>
      <c r="K66" s="15">
        <v>3995000</v>
      </c>
      <c r="L66" s="15">
        <v>3995000</v>
      </c>
      <c r="M66" s="15">
        <v>1545871</v>
      </c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5">
        <f t="shared" ref="Z66:Z72" si="12">SUM(B66+E66+H66+K66+N66+Q66+T66+W66)</f>
        <v>15313864</v>
      </c>
      <c r="AA66" s="15">
        <f t="shared" ref="AA66" si="13">SUM(C66+F66+I66+L66+O66+R66+U66+X66)</f>
        <v>16424914</v>
      </c>
      <c r="AB66" s="15">
        <f t="shared" ref="AB66" si="14">SUM(D66+G66+J66+M66+P66+S66+V66+Y66)</f>
        <v>4493566</v>
      </c>
      <c r="AC66" s="45">
        <f t="shared" si="8"/>
        <v>0.27358231525595811</v>
      </c>
    </row>
    <row r="67" spans="1:29" ht="24" customHeight="1">
      <c r="A67" s="37" t="s">
        <v>24</v>
      </c>
      <c r="B67" s="18"/>
      <c r="C67" s="18"/>
      <c r="D67" s="18"/>
      <c r="E67" s="18"/>
      <c r="F67" s="17"/>
      <c r="G67" s="17"/>
      <c r="H67" s="18"/>
      <c r="I67" s="15"/>
      <c r="J67" s="15"/>
      <c r="K67" s="15"/>
      <c r="L67" s="15"/>
      <c r="M67" s="15">
        <f t="shared" ref="M67:M72" si="15">SUM(D67+G67+J67)</f>
        <v>0</v>
      </c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5">
        <f t="shared" si="12"/>
        <v>0</v>
      </c>
      <c r="AA67" s="18"/>
      <c r="AB67" s="18"/>
      <c r="AC67" s="17"/>
    </row>
    <row r="68" spans="1:29" s="6" customFormat="1" ht="17.25" customHeight="1">
      <c r="A68" s="37" t="s">
        <v>0</v>
      </c>
      <c r="B68" s="17"/>
      <c r="C68" s="17"/>
      <c r="D68" s="17"/>
      <c r="E68" s="17"/>
      <c r="F68" s="17"/>
      <c r="G68" s="17"/>
      <c r="H68" s="17"/>
      <c r="I68" s="15"/>
      <c r="J68" s="15"/>
      <c r="K68" s="15"/>
      <c r="L68" s="15"/>
      <c r="M68" s="15">
        <f t="shared" si="15"/>
        <v>0</v>
      </c>
      <c r="N68" s="17"/>
      <c r="O68" s="17"/>
      <c r="P68" s="17"/>
      <c r="Q68" s="17"/>
      <c r="R68" s="17"/>
      <c r="S68" s="17"/>
      <c r="T68" s="17"/>
      <c r="U68" s="17"/>
      <c r="V68" s="17"/>
      <c r="W68" s="17">
        <v>299682255</v>
      </c>
      <c r="X68" s="17">
        <v>324943722</v>
      </c>
      <c r="Y68" s="17">
        <v>188494252</v>
      </c>
      <c r="Z68" s="15">
        <f t="shared" si="12"/>
        <v>299682255</v>
      </c>
      <c r="AA68" s="15">
        <f t="shared" ref="AA68:AA72" si="16">SUM(C68+F68+I68+L68+O68+R68+U68+X68)</f>
        <v>324943722</v>
      </c>
      <c r="AB68" s="15">
        <f t="shared" ref="AB68:AB72" si="17">SUM(D68+G68+J68+M68+P68+S68+V68+Y68)</f>
        <v>188494252</v>
      </c>
      <c r="AC68" s="45">
        <f t="shared" ref="AC68:AC77" si="18">(AB68/AA68)</f>
        <v>0.58008276276222381</v>
      </c>
    </row>
    <row r="69" spans="1:29" s="6" customFormat="1" ht="17.25" customHeight="1">
      <c r="A69" s="37" t="s">
        <v>11</v>
      </c>
      <c r="B69" s="17"/>
      <c r="C69" s="17"/>
      <c r="D69" s="17"/>
      <c r="E69" s="17"/>
      <c r="F69" s="17"/>
      <c r="G69" s="17"/>
      <c r="H69" s="17"/>
      <c r="I69" s="15"/>
      <c r="J69" s="15"/>
      <c r="K69" s="15"/>
      <c r="L69" s="15"/>
      <c r="M69" s="15">
        <f t="shared" si="15"/>
        <v>0</v>
      </c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5">
        <f t="shared" si="12"/>
        <v>0</v>
      </c>
      <c r="AA69" s="15">
        <f t="shared" si="16"/>
        <v>0</v>
      </c>
      <c r="AB69" s="15">
        <f t="shared" si="17"/>
        <v>0</v>
      </c>
      <c r="AC69" s="45"/>
    </row>
    <row r="70" spans="1:29" s="6" customFormat="1" ht="17.25" customHeight="1">
      <c r="A70" s="37" t="s">
        <v>32</v>
      </c>
      <c r="B70" s="17"/>
      <c r="C70" s="17"/>
      <c r="D70" s="17"/>
      <c r="E70" s="17"/>
      <c r="F70" s="17"/>
      <c r="G70" s="17"/>
      <c r="H70" s="17"/>
      <c r="I70" s="15"/>
      <c r="J70" s="15"/>
      <c r="K70" s="15"/>
      <c r="L70" s="15"/>
      <c r="M70" s="15">
        <f t="shared" si="15"/>
        <v>0</v>
      </c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5">
        <f t="shared" si="12"/>
        <v>0</v>
      </c>
      <c r="AA70" s="15">
        <f t="shared" si="16"/>
        <v>0</v>
      </c>
      <c r="AB70" s="15">
        <f t="shared" si="17"/>
        <v>0</v>
      </c>
      <c r="AC70" s="45"/>
    </row>
    <row r="71" spans="1:29" ht="17.25" customHeight="1">
      <c r="A71" s="37" t="s">
        <v>9</v>
      </c>
      <c r="B71" s="17"/>
      <c r="C71" s="17"/>
      <c r="D71" s="17"/>
      <c r="E71" s="17"/>
      <c r="F71" s="17"/>
      <c r="G71" s="17"/>
      <c r="H71" s="17"/>
      <c r="I71" s="15"/>
      <c r="J71" s="15"/>
      <c r="K71" s="15"/>
      <c r="L71" s="15"/>
      <c r="M71" s="15">
        <f t="shared" si="15"/>
        <v>0</v>
      </c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5">
        <f t="shared" si="12"/>
        <v>0</v>
      </c>
      <c r="AA71" s="15">
        <f t="shared" si="16"/>
        <v>0</v>
      </c>
      <c r="AB71" s="15">
        <f t="shared" si="17"/>
        <v>0</v>
      </c>
      <c r="AC71" s="45"/>
    </row>
    <row r="72" spans="1:29" ht="17.25" customHeight="1">
      <c r="A72" s="37" t="s">
        <v>12</v>
      </c>
      <c r="B72" s="17"/>
      <c r="C72" s="17"/>
      <c r="D72" s="17"/>
      <c r="E72" s="17"/>
      <c r="F72" s="17"/>
      <c r="G72" s="17"/>
      <c r="H72" s="17"/>
      <c r="I72" s="15"/>
      <c r="J72" s="15"/>
      <c r="K72" s="15"/>
      <c r="L72" s="15"/>
      <c r="M72" s="15">
        <f t="shared" si="15"/>
        <v>0</v>
      </c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5">
        <f t="shared" si="12"/>
        <v>0</v>
      </c>
      <c r="AA72" s="15">
        <f t="shared" si="16"/>
        <v>0</v>
      </c>
      <c r="AB72" s="15">
        <f t="shared" si="17"/>
        <v>0</v>
      </c>
      <c r="AC72" s="45"/>
    </row>
    <row r="73" spans="1:29" s="8" customFormat="1" ht="21.75" customHeight="1">
      <c r="A73" s="40" t="s">
        <v>2</v>
      </c>
      <c r="B73" s="20">
        <f>SUM(B66:B72)</f>
        <v>11318864</v>
      </c>
      <c r="C73" s="20">
        <f t="shared" ref="C73:M73" si="19">SUM(C66:C72)</f>
        <v>12429914</v>
      </c>
      <c r="D73" s="20">
        <f t="shared" si="19"/>
        <v>2947695</v>
      </c>
      <c r="E73" s="20">
        <f>SUM(E66:E72)</f>
        <v>0</v>
      </c>
      <c r="F73" s="20">
        <f t="shared" si="19"/>
        <v>0</v>
      </c>
      <c r="G73" s="20">
        <f t="shared" si="19"/>
        <v>0</v>
      </c>
      <c r="H73" s="20">
        <f>SUM(H66:H72)</f>
        <v>0</v>
      </c>
      <c r="I73" s="20">
        <f t="shared" si="19"/>
        <v>0</v>
      </c>
      <c r="J73" s="20">
        <f t="shared" si="19"/>
        <v>0</v>
      </c>
      <c r="K73" s="20">
        <f>SUM(K66:K72)</f>
        <v>3995000</v>
      </c>
      <c r="L73" s="20">
        <f t="shared" si="19"/>
        <v>3995000</v>
      </c>
      <c r="M73" s="20">
        <f t="shared" si="19"/>
        <v>1545871</v>
      </c>
      <c r="N73" s="20">
        <f t="shared" ref="N73:AB73" si="20">SUM(N66:N72)</f>
        <v>0</v>
      </c>
      <c r="O73" s="20">
        <f t="shared" si="20"/>
        <v>0</v>
      </c>
      <c r="P73" s="20">
        <f t="shared" si="20"/>
        <v>0</v>
      </c>
      <c r="Q73" s="20">
        <f t="shared" si="20"/>
        <v>0</v>
      </c>
      <c r="R73" s="20">
        <f t="shared" si="20"/>
        <v>0</v>
      </c>
      <c r="S73" s="20">
        <f t="shared" si="20"/>
        <v>0</v>
      </c>
      <c r="T73" s="20">
        <f t="shared" si="20"/>
        <v>0</v>
      </c>
      <c r="U73" s="20">
        <f t="shared" si="20"/>
        <v>0</v>
      </c>
      <c r="V73" s="20">
        <f t="shared" si="20"/>
        <v>0</v>
      </c>
      <c r="W73" s="20">
        <f t="shared" si="20"/>
        <v>299682255</v>
      </c>
      <c r="X73" s="20">
        <f t="shared" si="20"/>
        <v>324943722</v>
      </c>
      <c r="Y73" s="20">
        <f t="shared" si="20"/>
        <v>188494252</v>
      </c>
      <c r="Z73" s="20">
        <f t="shared" si="20"/>
        <v>314996119</v>
      </c>
      <c r="AA73" s="20">
        <f t="shared" si="20"/>
        <v>341368636</v>
      </c>
      <c r="AB73" s="20">
        <f t="shared" si="20"/>
        <v>192987818</v>
      </c>
      <c r="AC73" s="45">
        <f t="shared" si="18"/>
        <v>0.56533552777824614</v>
      </c>
    </row>
    <row r="74" spans="1:29" s="6" customFormat="1" ht="23.25" customHeight="1">
      <c r="A74" s="42" t="s">
        <v>71</v>
      </c>
      <c r="B74" s="15"/>
      <c r="C74" s="15"/>
      <c r="D74" s="15"/>
      <c r="E74" s="15">
        <v>26500000</v>
      </c>
      <c r="F74" s="15">
        <v>26500000</v>
      </c>
      <c r="G74" s="15">
        <v>6500000</v>
      </c>
      <c r="H74" s="15"/>
      <c r="I74" s="15"/>
      <c r="J74" s="15"/>
      <c r="K74" s="15">
        <v>39350230</v>
      </c>
      <c r="L74" s="15">
        <v>39350230</v>
      </c>
      <c r="M74" s="15">
        <v>19142240</v>
      </c>
      <c r="N74" s="15"/>
      <c r="O74" s="15"/>
      <c r="P74" s="15"/>
      <c r="Q74" s="15"/>
      <c r="R74" s="15"/>
      <c r="S74" s="15"/>
      <c r="T74" s="15"/>
      <c r="U74" s="15"/>
      <c r="V74" s="15"/>
      <c r="W74" s="27">
        <v>0</v>
      </c>
      <c r="X74" s="15">
        <v>14334991</v>
      </c>
      <c r="Y74" s="15">
        <v>14334991</v>
      </c>
      <c r="Z74" s="15">
        <f t="shared" ref="Z74:AB74" si="21">SUM(B74+E74+H74+K74+N74+Q74+T74+W74)</f>
        <v>65850230</v>
      </c>
      <c r="AA74" s="15">
        <f t="shared" si="21"/>
        <v>80185221</v>
      </c>
      <c r="AB74" s="15">
        <f t="shared" si="21"/>
        <v>39977231</v>
      </c>
      <c r="AC74" s="45">
        <f t="shared" si="18"/>
        <v>0.49856108770966662</v>
      </c>
    </row>
    <row r="75" spans="1:29" s="6" customFormat="1" ht="26.25" customHeight="1">
      <c r="A75" s="43" t="s">
        <v>3</v>
      </c>
      <c r="B75" s="10">
        <f>SUM(B12+B64+B73+B74)</f>
        <v>1359447495</v>
      </c>
      <c r="C75" s="10">
        <f t="shared" ref="C75:M75" si="22">SUM(C12+C64+C73+C74)</f>
        <v>1518074361</v>
      </c>
      <c r="D75" s="10">
        <f t="shared" si="22"/>
        <v>930215651</v>
      </c>
      <c r="E75" s="10">
        <f>SUM(E12+E64+E73+E74)</f>
        <v>494391000</v>
      </c>
      <c r="F75" s="10">
        <f t="shared" si="22"/>
        <v>494391000</v>
      </c>
      <c r="G75" s="10">
        <f t="shared" si="22"/>
        <v>6500000</v>
      </c>
      <c r="H75" s="10">
        <f>SUM(H12+H64+H73+H74)</f>
        <v>1019000000</v>
      </c>
      <c r="I75" s="10">
        <f t="shared" si="22"/>
        <v>906763376</v>
      </c>
      <c r="J75" s="10">
        <f t="shared" si="22"/>
        <v>515432088</v>
      </c>
      <c r="K75" s="10">
        <f>SUM(K12+K64+K73+K74)</f>
        <v>640146355</v>
      </c>
      <c r="L75" s="10">
        <f t="shared" si="22"/>
        <v>681245541</v>
      </c>
      <c r="M75" s="10">
        <f t="shared" si="22"/>
        <v>248952986</v>
      </c>
      <c r="N75" s="10">
        <f t="shared" ref="N75:AB75" si="23">SUM(N12+N64+N73+N74)</f>
        <v>67000000</v>
      </c>
      <c r="O75" s="10">
        <f t="shared" si="23"/>
        <v>57000000</v>
      </c>
      <c r="P75" s="10">
        <f t="shared" si="23"/>
        <v>16755097</v>
      </c>
      <c r="Q75" s="10">
        <f t="shared" si="23"/>
        <v>20000000</v>
      </c>
      <c r="R75" s="10">
        <f t="shared" si="23"/>
        <v>20300000</v>
      </c>
      <c r="S75" s="10">
        <f t="shared" si="23"/>
        <v>350000</v>
      </c>
      <c r="T75" s="10">
        <f t="shared" si="23"/>
        <v>8000000</v>
      </c>
      <c r="U75" s="10">
        <f t="shared" si="23"/>
        <v>8000000</v>
      </c>
      <c r="V75" s="10">
        <f t="shared" si="23"/>
        <v>3303350</v>
      </c>
      <c r="W75" s="10">
        <f t="shared" si="23"/>
        <v>1829456230</v>
      </c>
      <c r="X75" s="10">
        <f t="shared" si="23"/>
        <v>2496758121</v>
      </c>
      <c r="Y75" s="10">
        <f t="shared" si="23"/>
        <v>1495278169</v>
      </c>
      <c r="Z75" s="10">
        <f t="shared" si="23"/>
        <v>5437441080</v>
      </c>
      <c r="AA75" s="10">
        <f t="shared" si="23"/>
        <v>6182532399</v>
      </c>
      <c r="AB75" s="10">
        <f t="shared" si="23"/>
        <v>3216787341</v>
      </c>
      <c r="AC75" s="45">
        <f t="shared" si="18"/>
        <v>0.52030254487955496</v>
      </c>
    </row>
    <row r="76" spans="1:29" s="9" customFormat="1" ht="24" customHeight="1">
      <c r="A76" s="44" t="s">
        <v>4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45"/>
    </row>
    <row r="77" spans="1:29" s="6" customFormat="1" ht="24.75" customHeight="1">
      <c r="A77" s="43" t="s">
        <v>5</v>
      </c>
      <c r="B77" s="10">
        <f>SUM(B75:B76)</f>
        <v>1359447495</v>
      </c>
      <c r="C77" s="10">
        <f t="shared" ref="C77:M77" si="24">SUM(C75:C76)</f>
        <v>1518074361</v>
      </c>
      <c r="D77" s="10">
        <f t="shared" si="24"/>
        <v>930215651</v>
      </c>
      <c r="E77" s="10">
        <f>SUM(E75:E76)</f>
        <v>494391000</v>
      </c>
      <c r="F77" s="10">
        <f t="shared" si="24"/>
        <v>494391000</v>
      </c>
      <c r="G77" s="10">
        <f t="shared" si="24"/>
        <v>6500000</v>
      </c>
      <c r="H77" s="10">
        <f>SUM(H75:H76)</f>
        <v>1019000000</v>
      </c>
      <c r="I77" s="10">
        <f t="shared" si="24"/>
        <v>906763376</v>
      </c>
      <c r="J77" s="10">
        <f t="shared" si="24"/>
        <v>515432088</v>
      </c>
      <c r="K77" s="10">
        <f>SUM(K75:K76)</f>
        <v>640146355</v>
      </c>
      <c r="L77" s="10">
        <f t="shared" si="24"/>
        <v>681245541</v>
      </c>
      <c r="M77" s="10">
        <f t="shared" si="24"/>
        <v>248952986</v>
      </c>
      <c r="N77" s="10">
        <f t="shared" ref="N77:AB77" si="25">SUM(N75:N76)</f>
        <v>67000000</v>
      </c>
      <c r="O77" s="10">
        <f t="shared" si="25"/>
        <v>57000000</v>
      </c>
      <c r="P77" s="10">
        <f t="shared" si="25"/>
        <v>16755097</v>
      </c>
      <c r="Q77" s="10">
        <f t="shared" si="25"/>
        <v>20000000</v>
      </c>
      <c r="R77" s="10">
        <f t="shared" si="25"/>
        <v>20300000</v>
      </c>
      <c r="S77" s="10">
        <f t="shared" si="25"/>
        <v>350000</v>
      </c>
      <c r="T77" s="10">
        <f t="shared" si="25"/>
        <v>8000000</v>
      </c>
      <c r="U77" s="10">
        <f t="shared" si="25"/>
        <v>8000000</v>
      </c>
      <c r="V77" s="10">
        <f t="shared" si="25"/>
        <v>3303350</v>
      </c>
      <c r="W77" s="10">
        <f t="shared" si="25"/>
        <v>1829456230</v>
      </c>
      <c r="X77" s="10">
        <f t="shared" si="25"/>
        <v>2496758121</v>
      </c>
      <c r="Y77" s="10">
        <f t="shared" si="25"/>
        <v>1495278169</v>
      </c>
      <c r="Z77" s="10">
        <f t="shared" si="25"/>
        <v>5437441080</v>
      </c>
      <c r="AA77" s="10">
        <f t="shared" si="25"/>
        <v>6182532399</v>
      </c>
      <c r="AB77" s="10">
        <f t="shared" si="25"/>
        <v>3216787341</v>
      </c>
      <c r="AC77" s="45">
        <f t="shared" si="18"/>
        <v>0.52030254487955496</v>
      </c>
    </row>
    <row r="78" spans="1:29" s="6" customFormat="1" ht="17.25" customHeight="1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</row>
    <row r="79" spans="1:29" s="6" customFormat="1" ht="34.5" customHeight="1">
      <c r="A79" s="14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</row>
    <row r="80" spans="1:29" s="6" customFormat="1" ht="17.25" customHeight="1">
      <c r="A80" s="11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</row>
    <row r="81" spans="1:28" s="6" customFormat="1" ht="17.25" customHeight="1">
      <c r="A81" s="11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</row>
    <row r="82" spans="1:28" s="6" customFormat="1" ht="17.25" customHeight="1">
      <c r="A82" s="11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</row>
    <row r="83" spans="1:28" s="6" customFormat="1" ht="17.25" customHeight="1">
      <c r="A83" s="11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</row>
    <row r="84" spans="1:28" s="6" customFormat="1" ht="17.25" customHeight="1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</row>
    <row r="85" spans="1:28" s="6" customFormat="1" ht="17.25" customHeight="1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</row>
    <row r="86" spans="1:28" s="6" customFormat="1" ht="17.25" customHeight="1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</row>
    <row r="87" spans="1:28" s="6" customFormat="1" ht="17.25" customHeight="1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</row>
    <row r="88" spans="1:28" s="6" customFormat="1" ht="17.25" customHeight="1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</row>
    <row r="89" spans="1:28" s="6" customFormat="1" ht="17.25" customHeight="1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</row>
    <row r="90" spans="1:28" s="6" customFormat="1" ht="17.25" customHeight="1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</row>
    <row r="91" spans="1:28" s="6" customFormat="1" ht="17.25" customHeight="1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</row>
    <row r="92" spans="1:28" s="6" customFormat="1" ht="17.25" customHeight="1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</row>
    <row r="93" spans="1:28" s="6" customFormat="1" ht="17.25" customHeight="1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</row>
    <row r="94" spans="1:28" s="6" customFormat="1" ht="17.25" customHeight="1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</row>
    <row r="95" spans="1:28" s="6" customFormat="1" ht="17.25" customHeight="1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</row>
    <row r="96" spans="1:28" s="6" customFormat="1" ht="17.25" customHeight="1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</row>
    <row r="97" spans="1:28" s="6" customFormat="1" ht="17.25" customHeight="1">
      <c r="A97" s="11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</row>
    <row r="98" spans="1:28" s="6" customFormat="1" ht="17.25" customHeight="1">
      <c r="A98" s="11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</row>
    <row r="99" spans="1:28" s="6" customFormat="1" ht="17.25" customHeight="1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</row>
    <row r="100" spans="1:28" s="6" customFormat="1" ht="17.25" customHeight="1">
      <c r="A100" s="11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</row>
    <row r="101" spans="1:28" s="6" customFormat="1" ht="17.25" customHeight="1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</row>
    <row r="102" spans="1:28" s="6" customFormat="1" ht="17.25" customHeight="1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</row>
    <row r="103" spans="1:28" s="6" customFormat="1" ht="17.25" customHeight="1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</row>
    <row r="104" spans="1:28" s="6" customFormat="1" ht="17.25" customHeight="1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</row>
    <row r="105" spans="1:28" s="6" customFormat="1" ht="17.25" customHeight="1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</row>
    <row r="106" spans="1:28" s="6" customFormat="1" ht="17.25" customHeight="1">
      <c r="A106" s="11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</row>
    <row r="107" spans="1:28" s="6" customFormat="1" ht="17.25" customHeight="1">
      <c r="A107" s="11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</row>
    <row r="108" spans="1:28" s="6" customFormat="1" ht="17.25" customHeight="1">
      <c r="A108" s="1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</row>
    <row r="109" spans="1:28" s="6" customFormat="1" ht="17.25" customHeight="1">
      <c r="A109" s="11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</row>
    <row r="110" spans="1:28" s="6" customFormat="1" ht="17.25" customHeight="1">
      <c r="A110" s="1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</row>
    <row r="111" spans="1:28" s="6" customFormat="1" ht="17.25" customHeight="1">
      <c r="A111" s="11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</row>
    <row r="112" spans="1:28" s="6" customFormat="1" ht="17.25" customHeight="1">
      <c r="A112" s="1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</row>
    <row r="113" spans="1:28" s="6" customFormat="1" ht="17.25" customHeight="1">
      <c r="A113" s="11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</row>
    <row r="114" spans="1:28" s="6" customFormat="1" ht="17.25" customHeight="1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</row>
    <row r="115" spans="1:28" s="6" customFormat="1" ht="17.25" customHeight="1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</row>
    <row r="116" spans="1:28" s="6" customFormat="1" ht="17.25" customHeight="1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</row>
    <row r="117" spans="1:28" s="6" customFormat="1" ht="17.25" customHeight="1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</row>
    <row r="118" spans="1:28" s="6" customFormat="1" ht="17.25" customHeight="1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</row>
    <row r="119" spans="1:28" s="6" customFormat="1" ht="17.25" customHeight="1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</row>
    <row r="120" spans="1:28" s="6" customFormat="1" ht="17.25" customHeight="1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</row>
    <row r="121" spans="1:28" s="6" customFormat="1" ht="17.25" customHeight="1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s="6" customFormat="1" ht="17.25" customHeight="1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s="6" customFormat="1" ht="17.25" customHeight="1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s="6" customFormat="1" ht="17.25" customHeight="1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s="6" customFormat="1" ht="17.25" customHeight="1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1:28" s="6" customFormat="1" ht="17.25" customHeight="1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s="6" customFormat="1" ht="17.25" customHeight="1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s="6" customFormat="1" ht="17.25" customHeight="1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s="6" customFormat="1" ht="17.25" customHeight="1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s="6" customFormat="1" ht="17.25" customHeight="1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s="6" customFormat="1" ht="17.25" customHeight="1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s="6" customFormat="1" ht="17.25" customHeight="1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s="6" customFormat="1" ht="17.25" customHeight="1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s="6" customFormat="1" ht="17.25" customHeight="1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s="6" customFormat="1" ht="17.25" customHeight="1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s="6" customFormat="1" ht="17.25" customHeight="1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1:28" s="6" customFormat="1" ht="17.25" customHeight="1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s="6" customFormat="1" ht="17.25" customHeight="1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s="6" customFormat="1" ht="17.25" customHeight="1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s="6" customFormat="1" ht="17.25" customHeight="1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s="6" customFormat="1" ht="17.25" customHeight="1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s="6" customFormat="1" ht="17.25" customHeight="1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s="6" customFormat="1" ht="17.25" customHeight="1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s="6" customFormat="1" ht="17.25" customHeight="1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2:28" s="6" customFormat="1" ht="17.25" customHeight="1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2:28" s="6" customFormat="1" ht="17.25" customHeight="1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2:28" s="6" customFormat="1" ht="17.25" customHeight="1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2:28" s="6" customFormat="1" ht="17.25" customHeight="1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2:28" s="6" customFormat="1" ht="17.25" customHeight="1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2:28" s="6" customFormat="1" ht="17.25" customHeight="1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2:28" s="6" customFormat="1" ht="17.25" customHeight="1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2:28" s="6" customFormat="1" ht="17.25" customHeight="1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2:28" s="6" customFormat="1" ht="17.25" customHeight="1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2:28" s="6" customFormat="1" ht="17.25" customHeight="1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2:28" s="6" customFormat="1" ht="17.25" customHeight="1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2:28" s="6" customFormat="1" ht="17.25" customHeight="1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2:28" s="6" customFormat="1" ht="17.25" customHeight="1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2:28" s="6" customFormat="1" ht="17.25" customHeight="1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2:28" s="6" customFormat="1" ht="17.25" customHeight="1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2:28" s="6" customFormat="1" ht="17.25" customHeight="1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2:28" s="6" customFormat="1" ht="17.25" customHeight="1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2:28" s="6" customFormat="1" ht="17.25" customHeight="1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2:28" s="6" customFormat="1" ht="17.25" customHeight="1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2:28" s="6" customFormat="1" ht="17.25" customHeight="1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2:28" s="6" customFormat="1" ht="17.25" customHeight="1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2:28" s="6" customFormat="1" ht="17.25" customHeight="1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2:28" s="6" customFormat="1" ht="17.25" customHeight="1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2:28" s="6" customFormat="1" ht="17.25" customHeight="1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2:28" s="6" customFormat="1" ht="17.25" customHeight="1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2:28" s="6" customFormat="1" ht="17.25" customHeight="1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2:28" s="6" customFormat="1" ht="17.25" customHeight="1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2:28" s="6" customFormat="1" ht="17.25" customHeight="1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2:28" s="6" customFormat="1" ht="17.25" customHeight="1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2:28" s="6" customFormat="1" ht="17.25" customHeight="1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2:28" s="6" customFormat="1" ht="17.25" customHeight="1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2:28" s="6" customFormat="1" ht="17.25" customHeight="1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2:28" s="6" customFormat="1" ht="17.25" customHeight="1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2:28" s="6" customFormat="1" ht="17.25" customHeight="1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2:28" s="6" customFormat="1" ht="17.25" customHeight="1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2:28" s="6" customFormat="1" ht="17.25" customHeight="1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2:28" s="6" customFormat="1" ht="17.25" customHeight="1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2:28" s="6" customFormat="1" ht="17.25" customHeight="1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2:28" s="6" customFormat="1" ht="17.25" customHeight="1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2:28" s="6" customFormat="1" ht="17.25" customHeight="1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2:28" s="6" customFormat="1" ht="17.25" customHeight="1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2:28" s="6" customFormat="1" ht="17.25" customHeight="1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2:28" s="6" customFormat="1" ht="17.25" customHeight="1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</row>
  </sheetData>
  <mergeCells count="9">
    <mergeCell ref="W1:Y1"/>
    <mergeCell ref="Z1:AB1"/>
    <mergeCell ref="H1:J1"/>
    <mergeCell ref="B1:D1"/>
    <mergeCell ref="E1:G1"/>
    <mergeCell ref="K1:M1"/>
    <mergeCell ref="N1:P1"/>
    <mergeCell ref="Q1:S1"/>
    <mergeCell ref="T1:V1"/>
  </mergeCells>
  <phoneticPr fontId="0" type="noConversion"/>
  <printOptions horizontalCentered="1"/>
  <pageMargins left="0.19685039370078741" right="0.19685039370078741" top="1.1811023622047245" bottom="0.31496062992125984" header="0.78740157480314965" footer="0.15748031496062992"/>
  <pageSetup paperSize="8" scale="40" orientation="landscape" r:id="rId1"/>
  <headerFooter alignWithMargins="0">
    <oddHeader>&amp;LCsongrád Városi Önkormányzat&amp;C&amp;"Arial CE,Félkövér"&amp;16 Kimutatás az önkormányzati költségvetési szervek  2020. évi tervszámairól &amp;"Arial CE,Normál"
&amp;"Arial CE,Félkövér"Bevétel&amp;RA Pü/27-1/2020. sz. előterjesztés
 3. melléklete 
Adatok Ft-ban</oddHeader>
    <oddFooter>&amp;L&amp;"Arial CE,Dőlt"&amp;8&amp;Z&amp;F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2.3 intézményenként</vt:lpstr>
      <vt:lpstr>'2.3 intézményenként'!Nyomtatási_terület</vt:lpstr>
    </vt:vector>
  </TitlesOfParts>
  <Company>Csongrád Város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CSO-16</dc:creator>
  <cp:lastModifiedBy>Mariann</cp:lastModifiedBy>
  <cp:lastPrinted>2020-08-11T13:35:19Z</cp:lastPrinted>
  <dcterms:created xsi:type="dcterms:W3CDTF">2000-06-21T05:50:35Z</dcterms:created>
  <dcterms:modified xsi:type="dcterms:W3CDTF">2020-08-18T07:13:02Z</dcterms:modified>
</cp:coreProperties>
</file>