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195" windowWidth="17820" windowHeight="11730" activeTab="1"/>
  </bookViews>
  <sheets>
    <sheet name="Céljelleggel érk." sheetId="6" r:id="rId1"/>
    <sheet name="Többlettám. nem.j." sheetId="7" r:id="rId2"/>
    <sheet name="Előir. mód." sheetId="5" r:id="rId3"/>
  </sheets>
  <definedNames>
    <definedName name="_xlnm.Print_Titles" localSheetId="1">'Többlettám. nem.j.'!$1:$4</definedName>
    <definedName name="_xlnm.Print_Area" localSheetId="0">'Céljelleggel érk.'!$A$1:$E$8</definedName>
    <definedName name="_xlnm.Print_Area" localSheetId="2">'Előir. mód.'!$A$1:$H$38</definedName>
    <definedName name="_xlnm.Print_Area" localSheetId="1">'Többlettám. nem.j.'!$A$1:$E$145</definedName>
  </definedNames>
  <calcPr calcId="124519"/>
</workbook>
</file>

<file path=xl/calcChain.xml><?xml version="1.0" encoding="utf-8"?>
<calcChain xmlns="http://schemas.openxmlformats.org/spreadsheetml/2006/main">
  <c r="E85" i="7"/>
  <c r="E145" s="1"/>
  <c r="E144"/>
  <c r="C144"/>
  <c r="E112"/>
  <c r="C112"/>
  <c r="E101"/>
  <c r="C101"/>
  <c r="C85"/>
  <c r="E77"/>
  <c r="E76"/>
  <c r="E75"/>
  <c r="E69"/>
  <c r="C69"/>
  <c r="E65"/>
  <c r="C65"/>
  <c r="E58"/>
  <c r="C58"/>
  <c r="E48"/>
  <c r="C48"/>
  <c r="C38"/>
  <c r="C145" s="1"/>
  <c r="E36"/>
  <c r="E28"/>
  <c r="E23"/>
  <c r="E38" s="1"/>
  <c r="E17"/>
  <c r="C17"/>
  <c r="H17" i="5" l="1"/>
  <c r="G17"/>
  <c r="H38"/>
  <c r="G38"/>
  <c r="F38"/>
  <c r="E38"/>
  <c r="D38"/>
  <c r="C38"/>
  <c r="B38"/>
  <c r="H20"/>
  <c r="G20"/>
  <c r="F17"/>
  <c r="F20" s="1"/>
  <c r="E17"/>
  <c r="E20" s="1"/>
  <c r="D17"/>
  <c r="D20" s="1"/>
  <c r="C17"/>
  <c r="C20" s="1"/>
  <c r="B17"/>
  <c r="B20" s="1"/>
</calcChain>
</file>

<file path=xl/sharedStrings.xml><?xml version="1.0" encoding="utf-8"?>
<sst xmlns="http://schemas.openxmlformats.org/spreadsheetml/2006/main" count="316" uniqueCount="193">
  <si>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</si>
  <si>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</si>
  <si>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</si>
  <si>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</si>
  <si>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</si>
  <si>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</si>
  <si>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</si>
  <si>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</si>
  <si>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>Összesen:</t>
  </si>
  <si>
    <t>Művelődési Központ és Városi Galéria</t>
  </si>
  <si>
    <t>Gazdasági Ellátó Szervezet</t>
  </si>
  <si>
    <t xml:space="preserve">Megnevezés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</si>
  <si>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</si>
  <si>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</si>
  <si>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</si>
  <si>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</si>
  <si>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</si>
  <si>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</si>
  <si>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</si>
  <si>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    - támogatási kölcsönök visszatérülése </t>
  </si>
  <si>
    <t xml:space="preserve">    - likvid hitel </t>
  </si>
  <si>
    <t xml:space="preserve">    - Homokhátság  saját + átvett</t>
  </si>
  <si>
    <t xml:space="preserve">    - Előző évi költségvetési maradvány 
      igénybevétele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</si>
  <si>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</si>
  <si>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</si>
  <si>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</si>
  <si>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</si>
  <si>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KIADÁSOK ÖSSZESEN </t>
  </si>
  <si>
    <t>Városellátó Intézmény</t>
  </si>
  <si>
    <t xml:space="preserve">Csongrádi Információs Központ </t>
  </si>
  <si>
    <t>Csongrádi Alkotóház</t>
  </si>
  <si>
    <t>IV/2. negyedéves módosítás</t>
  </si>
  <si>
    <t>Polgármesteri Hivatal</t>
  </si>
  <si>
    <t xml:space="preserve">2022. évi 
előirányzat </t>
  </si>
  <si>
    <t>I. negyedéves 
módosítás</t>
  </si>
  <si>
    <t xml:space="preserve">    - intézményi működési bevétel</t>
  </si>
  <si>
    <t xml:space="preserve">    - vagyongazdálkodás működési bevétele </t>
  </si>
  <si>
    <t xml:space="preserve">    - közhatalmi bevételek</t>
  </si>
  <si>
    <t xml:space="preserve">    - működési célú támogatás
       államháztartáson belülről 
      </t>
  </si>
  <si>
    <t xml:space="preserve">    - felhalmozási és tőkejellegű bevételek </t>
  </si>
  <si>
    <t xml:space="preserve">    - működési célú pénzeszköz átvétel</t>
  </si>
  <si>
    <t xml:space="preserve">    - felhalmozási célú pénzeszköz átvétel 
       támogatásértékű bevétel </t>
  </si>
  <si>
    <t xml:space="preserve">    - egyéb felhalmozási célú pénzeszköz átvétel </t>
  </si>
  <si>
    <t xml:space="preserve">    - állami támogatás megelőlegezés</t>
  </si>
  <si>
    <t xml:space="preserve">   - személyi juttatás </t>
  </si>
  <si>
    <t xml:space="preserve">   - járulékok </t>
  </si>
  <si>
    <t xml:space="preserve">   - ellátottak pénzbeli juttatása </t>
  </si>
  <si>
    <t xml:space="preserve">   - egyéb dologi kiadások </t>
  </si>
  <si>
    <t xml:space="preserve">   - egyéb működési célú kiadás</t>
  </si>
  <si>
    <t xml:space="preserve">   - beruházások</t>
  </si>
  <si>
    <t xml:space="preserve">   - felújítások</t>
  </si>
  <si>
    <t xml:space="preserve">   - egyéb felhalm. célú támog. államházt.belülre</t>
  </si>
  <si>
    <t xml:space="preserve">   - felhalmozási célú támogatás nyújtása</t>
  </si>
  <si>
    <t xml:space="preserve">   - kölcsön nyújtása </t>
  </si>
  <si>
    <t xml:space="preserve">   - felhalmozási célú pénzeszköz átadás</t>
  </si>
  <si>
    <t xml:space="preserve">   - fejlesztési hitel törlesztés</t>
  </si>
  <si>
    <t xml:space="preserve">   - likvid hitel törlesztése </t>
  </si>
  <si>
    <t xml:space="preserve">   - egyéb finansz. kiadások (államházt. belülre)</t>
  </si>
  <si>
    <t>1.</t>
  </si>
  <si>
    <t xml:space="preserve">2. </t>
  </si>
  <si>
    <t>3.</t>
  </si>
  <si>
    <t>ÖSSZESEN:</t>
  </si>
  <si>
    <t>Önkormányzathoz céljelleggel érkezett pénzeszközök</t>
  </si>
  <si>
    <t xml:space="preserve">                                       Céljelleggel érkezett előirányzatok</t>
  </si>
  <si>
    <t>616.178</t>
  </si>
  <si>
    <t xml:space="preserve">Intézményfinanszírozás
Óvodák Igazgatósága 414.704Ft,
GESZ 201.474
</t>
  </si>
  <si>
    <t xml:space="preserve">KEHOP 2.2.2-15-2015-00045 szennyvíztisztító telep költségvetési támogatás 
</t>
  </si>
  <si>
    <t>1.925.820</t>
  </si>
  <si>
    <t>VP-6-721-7.4.1-2-16 külterületi közút fejlesztés
Öregszőlők útja költségvetési támogatás</t>
  </si>
  <si>
    <t>36.416.526</t>
  </si>
  <si>
    <t>Önkormányzati vagyonnal való gazdálkodással kapcsolatos feladatok
Felújítás</t>
  </si>
  <si>
    <t>Önkormányzati vagyonnal való gazdálkodással kapcsolatos feladatok
Dologi kiadás</t>
  </si>
  <si>
    <t>38.958.524</t>
  </si>
  <si>
    <t xml:space="preserve">
8/2022. (I.14.) korm. Rendelet alapján - évközbeni felmérés után - 2022. évi béremelkedésekhez nyújtott támogatás</t>
  </si>
  <si>
    <t>Kimutatás az önkormányzati többlettámogatással nem járó és egyéb előirányzat átcsoportosításáról</t>
  </si>
  <si>
    <t>Átvett pénz Közfoglalkoztatottak</t>
  </si>
  <si>
    <t>Közfoglalkoztatottak bér</t>
  </si>
  <si>
    <t>Közfoglalkoztatottak járulék</t>
  </si>
  <si>
    <t>Átvett pénz GINOP</t>
  </si>
  <si>
    <t>GINOP bér</t>
  </si>
  <si>
    <t>GINOP járulék</t>
  </si>
  <si>
    <t>átcsoportosítás</t>
  </si>
  <si>
    <t>bér csökken</t>
  </si>
  <si>
    <t xml:space="preserve">járulék </t>
  </si>
  <si>
    <t>dologi kiadás</t>
  </si>
  <si>
    <t>bevétel</t>
  </si>
  <si>
    <t>saját bevétel</t>
  </si>
  <si>
    <t>bér növekedés</t>
  </si>
  <si>
    <t>átcsoportosítás helyesbítés</t>
  </si>
  <si>
    <t xml:space="preserve">dologi </t>
  </si>
  <si>
    <t>beruházás</t>
  </si>
  <si>
    <t>Összesen</t>
  </si>
  <si>
    <t>ei. rendezés töblet bevételből</t>
  </si>
  <si>
    <t>Betontelep további működtetése miatti dol. ktg-ek</t>
  </si>
  <si>
    <t>átcsoportosítás bérjellegű kiadásból</t>
  </si>
  <si>
    <t>járulék</t>
  </si>
  <si>
    <t xml:space="preserve">dologi növekedés </t>
  </si>
  <si>
    <t xml:space="preserve">munkaügyi támogatás </t>
  </si>
  <si>
    <t>különbözet</t>
  </si>
  <si>
    <t>személyi juttatások</t>
  </si>
  <si>
    <t>járulék különbözet</t>
  </si>
  <si>
    <t>beruházás átcsoportosítása felújításra</t>
  </si>
  <si>
    <t>dologiról átcsoportosítás felújításra</t>
  </si>
  <si>
    <t>felújítás</t>
  </si>
  <si>
    <t>átvett pénzeszköz</t>
  </si>
  <si>
    <t>OGY választás támogatás ( 0916071)</t>
  </si>
  <si>
    <t xml:space="preserve">Óvodák Igazgatósága </t>
  </si>
  <si>
    <t>Nemzeti Kulturális Alap (Óbecse)</t>
  </si>
  <si>
    <t>átvett penz</t>
  </si>
  <si>
    <t>pénzeszköz átadás</t>
  </si>
  <si>
    <t>áfa</t>
  </si>
  <si>
    <t>járulék növekedés</t>
  </si>
  <si>
    <t>dologi helyesbítés</t>
  </si>
  <si>
    <t>Saját bevétel</t>
  </si>
  <si>
    <t>Agrárminisztérium (HUNG-2022) HF/322/2022</t>
  </si>
  <si>
    <t>beruházás helyesbítés</t>
  </si>
  <si>
    <t>XXI. Nemzetközi Bronz Szimpózium megrendezése</t>
  </si>
  <si>
    <t>Egyéb működési célú támogatások bevételei államháztartáson belülről</t>
  </si>
  <si>
    <t>Dologi kiadás</t>
  </si>
  <si>
    <t xml:space="preserve">Összesen </t>
  </si>
  <si>
    <t xml:space="preserve">Dr. Szarka Ödön Egyesített Eü. és Szociális Intézmény </t>
  </si>
  <si>
    <t xml:space="preserve">NEAK-tól átvett bevétel </t>
  </si>
  <si>
    <t>Átvett pénzeszköz</t>
  </si>
  <si>
    <t>Személyi juttatás</t>
  </si>
  <si>
    <t>Járulék</t>
  </si>
  <si>
    <t>Átcsoportosítások</t>
  </si>
  <si>
    <t>Készletértékesítés bevétele</t>
  </si>
  <si>
    <t>Közvetített szolg. Bevétele</t>
  </si>
  <si>
    <t>Kiszámlázott ÁFA bevétele</t>
  </si>
  <si>
    <t>ÁFA visszatérítés bevétele</t>
  </si>
  <si>
    <t>Saját bevétel jb.balneo</t>
  </si>
  <si>
    <t>Piroskavárosi SZCSGYI</t>
  </si>
  <si>
    <t>Diákmunka</t>
  </si>
  <si>
    <t>Működési célú támogatás</t>
  </si>
  <si>
    <t>Működési bevétel</t>
  </si>
  <si>
    <t>Intézményfinanszírozás</t>
  </si>
  <si>
    <t>Dologi kiadásra ei.átcsoportosítás</t>
  </si>
  <si>
    <t>Működési célú támogatás (EFOP 3.9.2.)</t>
  </si>
  <si>
    <t>Működési bevétel (ellátási díj)</t>
  </si>
  <si>
    <t xml:space="preserve">Dologi kiadás </t>
  </si>
  <si>
    <t>Beruházás</t>
  </si>
  <si>
    <t>Laptop HP 255</t>
  </si>
  <si>
    <t>Lézernyomtató</t>
  </si>
  <si>
    <t>Asztali szgép</t>
  </si>
  <si>
    <t>Fűnyíró</t>
  </si>
  <si>
    <t>Dologi kiadás beruházásra</t>
  </si>
  <si>
    <t>Falszigetelés</t>
  </si>
  <si>
    <t>Mük.c.támogatás</t>
  </si>
  <si>
    <t xml:space="preserve">Beruházás </t>
  </si>
  <si>
    <t>Dologi kiadás növelés</t>
  </si>
  <si>
    <t>Személyi juttatásból átcsoportosítás járulékra</t>
  </si>
  <si>
    <t>Pályázatból bér és jár.megtérítése</t>
  </si>
  <si>
    <t>Intézmény támogatás csökkentése</t>
  </si>
  <si>
    <t>Intézményfinansz.</t>
  </si>
  <si>
    <t>Csongrád Városi Önkormányzat</t>
  </si>
  <si>
    <t>Helyi kitüntetés</t>
  </si>
  <si>
    <t>Önk.és önk.hivatalok ált.ig.tevékenysége</t>
  </si>
  <si>
    <t>Működési c.támogatás</t>
  </si>
  <si>
    <t>VOLÁN támogatás</t>
  </si>
  <si>
    <t>Iparűzési adó</t>
  </si>
  <si>
    <t>Városi és elővárosi közúti személyszállítás</t>
  </si>
  <si>
    <t>Csongrádi Tiszapart SE támogatás</t>
  </si>
  <si>
    <t>Sportegyesületek támogatása</t>
  </si>
  <si>
    <t>CSOTERM tagi kölcsön</t>
  </si>
  <si>
    <t>Kölcsön visszafizetése</t>
  </si>
  <si>
    <t>Önkorm.vagyonnal való gazd.kapcs.feladatok</t>
  </si>
  <si>
    <t>Mük.c.visszatérítendő kölcsön</t>
  </si>
  <si>
    <t xml:space="preserve">Nagyboldogasszony Kat. Ált. Isk. tanulók étkezése </t>
  </si>
  <si>
    <t xml:space="preserve">TOP 5.1.2-15-CS1-2016-0003 Helyi foglalkoztatási együttműködés személyi juttatás átadás PH-nak </t>
  </si>
  <si>
    <t>Esély Alapellátási Központ támogatás</t>
  </si>
  <si>
    <t>Sportorvos, sportrendezvény</t>
  </si>
  <si>
    <t>Dr. Szarka Ö. EESZI pótelőirányzat</t>
  </si>
  <si>
    <t>Csongrádi Polgármesteri Hivatal ei.elvonás</t>
  </si>
  <si>
    <t>Csongrádi Információs Központ pót. ei.</t>
  </si>
  <si>
    <t>Művelődési Központ és Városi Galéria pályázatokhoz pót ei.</t>
  </si>
  <si>
    <t>Művelődési Központ és Városi Galéria  pót ei.</t>
  </si>
  <si>
    <t>Beruházás ei. csökkenés</t>
  </si>
  <si>
    <t>Beruházásra ei. átcsop. dologiból</t>
  </si>
  <si>
    <t>Dologi</t>
  </si>
  <si>
    <t>Beruházás (uszoda)</t>
  </si>
  <si>
    <t>Felhalm.átvett pe</t>
  </si>
  <si>
    <t xml:space="preserve">MINDÖSSZESEN </t>
  </si>
  <si>
    <t>Csongrád-Csanád Vármegyei Kormányhivatal</t>
  </si>
  <si>
    <t xml:space="preserve">Bevétel növekedés (Betontelep tovább működtetése) </t>
  </si>
  <si>
    <t>Ellátási díjak bevétele</t>
  </si>
  <si>
    <t>Szolgáltatások ellenértéke bev.</t>
  </si>
  <si>
    <t>MS Office Home, Windows 10 op.rendszer</t>
  </si>
  <si>
    <t>Piroskavárosi Szociális Család és Gyermekjóléti Int.pót.ei.</t>
  </si>
  <si>
    <t>Városellátó Intézmény ei. elvonás</t>
  </si>
  <si>
    <t>Csongrádi Alkotóház ei. elvonás</t>
  </si>
  <si>
    <t>Klímaberendezés vásárlás</t>
  </si>
  <si>
    <t>Erzsébet tábor 30%-a</t>
  </si>
  <si>
    <t>Mindösszesen:</t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</si>
</sst>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17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.5"/>
      <name val="Arial"/>
      <family val="2"/>
      <charset val="238"/>
    </font>
    <font>
      <sz val="10"/>
      <name val="Arial"/>
      <charset val="238"/>
    </font>
    <font>
      <sz val="10"/>
      <name val="Times New Roman"/>
      <family val="1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43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86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3" fontId="2" fillId="0" borderId="4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top" wrapText="1"/>
    </xf>
    <xf numFmtId="0" fontId="2" fillId="0" borderId="6" xfId="0" applyFont="1" applyBorder="1" applyAlignment="1">
      <alignment horizontal="justify" vertical="top" wrapText="1"/>
    </xf>
    <xf numFmtId="3" fontId="2" fillId="0" borderId="3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top" wrapText="1"/>
    </xf>
    <xf numFmtId="0" fontId="2" fillId="2" borderId="1" xfId="0" applyFont="1" applyFill="1" applyBorder="1"/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/>
    <xf numFmtId="0" fontId="7" fillId="0" borderId="1" xfId="1" applyFont="1" applyBorder="1"/>
    <xf numFmtId="0" fontId="6" fillId="0" borderId="1" xfId="1" applyFont="1" applyBorder="1"/>
    <xf numFmtId="0" fontId="6" fillId="0" borderId="5" xfId="1" applyFont="1" applyBorder="1"/>
    <xf numFmtId="0" fontId="8" fillId="0" borderId="1" xfId="1" applyFont="1" applyBorder="1"/>
    <xf numFmtId="0" fontId="9" fillId="0" borderId="1" xfId="1" applyFont="1" applyBorder="1"/>
    <xf numFmtId="3" fontId="9" fillId="0" borderId="1" xfId="1" applyNumberFormat="1" applyFont="1" applyBorder="1"/>
    <xf numFmtId="3" fontId="9" fillId="0" borderId="5" xfId="1" applyNumberFormat="1" applyFont="1" applyBorder="1"/>
    <xf numFmtId="0" fontId="9" fillId="0" borderId="1" xfId="1" applyFont="1" applyBorder="1" applyAlignment="1">
      <alignment wrapText="1"/>
    </xf>
    <xf numFmtId="49" fontId="9" fillId="0" borderId="1" xfId="1" applyNumberFormat="1" applyFont="1" applyBorder="1" applyAlignment="1">
      <alignment wrapText="1"/>
    </xf>
    <xf numFmtId="0" fontId="8" fillId="0" borderId="1" xfId="1" applyFont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0" borderId="0" xfId="1" applyFont="1" applyAlignment="1">
      <alignment horizontal="center"/>
    </xf>
    <xf numFmtId="3" fontId="8" fillId="0" borderId="5" xfId="1" applyNumberFormat="1" applyFont="1" applyBorder="1" applyAlignment="1">
      <alignment horizontal="center"/>
    </xf>
    <xf numFmtId="3" fontId="8" fillId="0" borderId="1" xfId="1" applyNumberFormat="1" applyFont="1" applyBorder="1"/>
    <xf numFmtId="0" fontId="6" fillId="0" borderId="1" xfId="1" applyFont="1" applyBorder="1" applyAlignment="1">
      <alignment horizontal="left"/>
    </xf>
    <xf numFmtId="3" fontId="6" fillId="0" borderId="1" xfId="1" applyNumberFormat="1" applyFont="1" applyBorder="1" applyAlignment="1">
      <alignment horizontal="center"/>
    </xf>
    <xf numFmtId="3" fontId="6" fillId="0" borderId="5" xfId="1" applyNumberFormat="1" applyFont="1" applyBorder="1" applyAlignment="1">
      <alignment horizontal="center"/>
    </xf>
    <xf numFmtId="3" fontId="6" fillId="0" borderId="1" xfId="1" applyNumberFormat="1" applyFont="1" applyBorder="1"/>
    <xf numFmtId="3" fontId="6" fillId="0" borderId="5" xfId="1" applyNumberFormat="1" applyFont="1" applyBorder="1"/>
    <xf numFmtId="49" fontId="9" fillId="0" borderId="1" xfId="1" applyNumberFormat="1" applyFont="1" applyBorder="1"/>
    <xf numFmtId="49" fontId="9" fillId="0" borderId="1" xfId="1" applyNumberFormat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6" fillId="0" borderId="0" xfId="1" applyFont="1" applyBorder="1"/>
    <xf numFmtId="0" fontId="6" fillId="0" borderId="4" xfId="1" applyFont="1" applyBorder="1"/>
    <xf numFmtId="0" fontId="5" fillId="0" borderId="0" xfId="1"/>
    <xf numFmtId="3" fontId="5" fillId="0" borderId="0" xfId="1" applyNumberFormat="1"/>
    <xf numFmtId="0" fontId="11" fillId="0" borderId="0" xfId="1" applyFont="1"/>
    <xf numFmtId="0" fontId="11" fillId="0" borderId="0" xfId="1" applyFont="1" applyAlignment="1">
      <alignment wrapText="1"/>
    </xf>
    <xf numFmtId="3" fontId="11" fillId="0" borderId="0" xfId="1" applyNumberFormat="1" applyFont="1"/>
    <xf numFmtId="0" fontId="11" fillId="0" borderId="8" xfId="1" applyFont="1" applyBorder="1"/>
    <xf numFmtId="0" fontId="11" fillId="0" borderId="8" xfId="1" applyFont="1" applyBorder="1" applyAlignment="1">
      <alignment wrapText="1"/>
    </xf>
    <xf numFmtId="3" fontId="11" fillId="0" borderId="8" xfId="1" applyNumberFormat="1" applyFont="1" applyBorder="1"/>
    <xf numFmtId="3" fontId="5" fillId="0" borderId="8" xfId="1" applyNumberFormat="1" applyFont="1" applyBorder="1"/>
    <xf numFmtId="0" fontId="5" fillId="0" borderId="9" xfId="1" applyBorder="1"/>
    <xf numFmtId="0" fontId="5" fillId="0" borderId="10" xfId="1" applyFont="1" applyBorder="1" applyAlignment="1">
      <alignment horizontal="center" vertical="center"/>
    </xf>
    <xf numFmtId="0" fontId="5" fillId="0" borderId="4" xfId="1" applyFont="1" applyBorder="1" applyAlignment="1">
      <alignment vertical="top" wrapText="1"/>
    </xf>
    <xf numFmtId="3" fontId="5" fillId="0" borderId="4" xfId="1" applyNumberFormat="1" applyFont="1" applyBorder="1" applyAlignment="1">
      <alignment horizontal="right" vertical="center"/>
    </xf>
    <xf numFmtId="0" fontId="5" fillId="0" borderId="4" xfId="1" applyFont="1" applyBorder="1" applyAlignment="1">
      <alignment wrapText="1"/>
    </xf>
    <xf numFmtId="3" fontId="5" fillId="0" borderId="11" xfId="1" applyNumberFormat="1" applyFont="1" applyBorder="1" applyAlignment="1">
      <alignment horizontal="right" vertical="center" wrapText="1"/>
    </xf>
    <xf numFmtId="0" fontId="5" fillId="0" borderId="12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3" fontId="5" fillId="0" borderId="1" xfId="1" applyNumberFormat="1" applyFont="1" applyBorder="1" applyAlignment="1">
      <alignment horizontal="righ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11" fillId="0" borderId="0" xfId="1" applyFont="1" applyBorder="1"/>
    <xf numFmtId="0" fontId="5" fillId="0" borderId="0" xfId="1" applyFont="1" applyBorder="1" applyAlignment="1">
      <alignment wrapText="1"/>
    </xf>
    <xf numFmtId="3" fontId="5" fillId="0" borderId="0" xfId="1" applyNumberFormat="1" applyBorder="1" applyAlignment="1"/>
    <xf numFmtId="0" fontId="5" fillId="0" borderId="0" xfId="1" applyBorder="1" applyAlignment="1">
      <alignment wrapText="1"/>
    </xf>
    <xf numFmtId="3" fontId="5" fillId="0" borderId="0" xfId="1" applyNumberFormat="1" applyBorder="1" applyAlignment="1">
      <alignment vertical="center"/>
    </xf>
    <xf numFmtId="0" fontId="5" fillId="0" borderId="0" xfId="1" applyAlignment="1">
      <alignment wrapText="1"/>
    </xf>
    <xf numFmtId="3" fontId="12" fillId="0" borderId="0" xfId="1" applyNumberFormat="1" applyFont="1"/>
    <xf numFmtId="0" fontId="5" fillId="0" borderId="0" xfId="1" applyFont="1" applyAlignment="1">
      <alignment wrapText="1"/>
    </xf>
    <xf numFmtId="3" fontId="5" fillId="0" borderId="0" xfId="1" applyNumberFormat="1" applyFont="1" applyBorder="1"/>
    <xf numFmtId="0" fontId="5" fillId="0" borderId="3" xfId="1" applyFont="1" applyBorder="1" applyAlignment="1">
      <alignment vertical="center" wrapText="1"/>
    </xf>
    <xf numFmtId="3" fontId="5" fillId="0" borderId="3" xfId="1" applyNumberFormat="1" applyBorder="1" applyAlignment="1">
      <alignment horizontal="right" vertical="center"/>
    </xf>
    <xf numFmtId="0" fontId="5" fillId="0" borderId="14" xfId="1" applyBorder="1"/>
    <xf numFmtId="0" fontId="11" fillId="0" borderId="15" xfId="1" applyFont="1" applyBorder="1" applyAlignment="1">
      <alignment vertical="center" wrapText="1"/>
    </xf>
    <xf numFmtId="3" fontId="11" fillId="0" borderId="15" xfId="1" applyNumberFormat="1" applyFont="1" applyBorder="1" applyAlignment="1">
      <alignment horizontal="center" vertical="center"/>
    </xf>
    <xf numFmtId="0" fontId="11" fillId="0" borderId="15" xfId="1" applyFont="1" applyBorder="1" applyAlignment="1">
      <alignment wrapText="1"/>
    </xf>
    <xf numFmtId="3" fontId="11" fillId="0" borderId="16" xfId="1" applyNumberFormat="1" applyFont="1" applyBorder="1" applyAlignment="1">
      <alignment horizontal="center" vertical="center"/>
    </xf>
    <xf numFmtId="0" fontId="5" fillId="0" borderId="17" xfId="1" applyBorder="1"/>
    <xf numFmtId="0" fontId="11" fillId="0" borderId="18" xfId="1" applyFont="1" applyBorder="1" applyAlignment="1">
      <alignment horizontal="center" vertical="center" wrapText="1"/>
    </xf>
    <xf numFmtId="3" fontId="11" fillId="0" borderId="18" xfId="1" applyNumberFormat="1" applyFont="1" applyBorder="1" applyAlignment="1">
      <alignment horizontal="center" vertical="center"/>
    </xf>
    <xf numFmtId="3" fontId="11" fillId="0" borderId="19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1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3" fontId="2" fillId="0" borderId="4" xfId="0" applyNumberFormat="1" applyFont="1" applyFill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left" vertical="top"/>
    </xf>
    <xf numFmtId="3" fontId="2" fillId="0" borderId="1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left"/>
    </xf>
    <xf numFmtId="0" fontId="2" fillId="0" borderId="4" xfId="0" applyFont="1" applyFill="1" applyBorder="1" applyAlignment="1"/>
    <xf numFmtId="3" fontId="2" fillId="0" borderId="4" xfId="0" applyNumberFormat="1" applyFont="1" applyFill="1" applyBorder="1" applyAlignment="1"/>
    <xf numFmtId="0" fontId="2" fillId="0" borderId="4" xfId="0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/>
    </xf>
    <xf numFmtId="0" fontId="2" fillId="0" borderId="7" xfId="0" applyFont="1" applyFill="1" applyBorder="1" applyAlignment="1"/>
    <xf numFmtId="3" fontId="2" fillId="0" borderId="7" xfId="0" applyNumberFormat="1" applyFont="1" applyFill="1" applyBorder="1" applyAlignment="1"/>
    <xf numFmtId="0" fontId="2" fillId="0" borderId="7" xfId="0" applyFont="1" applyFill="1" applyBorder="1" applyAlignment="1">
      <alignment horizontal="left"/>
    </xf>
    <xf numFmtId="3" fontId="2" fillId="0" borderId="7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3" fontId="9" fillId="0" borderId="1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 wrapText="1"/>
    </xf>
    <xf numFmtId="0" fontId="15" fillId="0" borderId="0" xfId="0" applyFont="1" applyAlignment="1">
      <alignment horizontal="center"/>
    </xf>
    <xf numFmtId="3" fontId="2" fillId="2" borderId="20" xfId="0" applyNumberFormat="1" applyFont="1" applyFill="1" applyBorder="1"/>
    <xf numFmtId="3" fontId="2" fillId="0" borderId="20" xfId="0" applyNumberFormat="1" applyFont="1" applyBorder="1"/>
    <xf numFmtId="0" fontId="4" fillId="0" borderId="0" xfId="0" applyFont="1" applyAlignment="1">
      <alignment horizontal="center"/>
    </xf>
    <xf numFmtId="0" fontId="16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wrapText="1"/>
    </xf>
    <xf numFmtId="3" fontId="3" fillId="0" borderId="21" xfId="0" applyNumberFormat="1" applyFont="1" applyBorder="1" applyAlignment="1">
      <alignment horizontal="center" wrapText="1"/>
    </xf>
    <xf numFmtId="3" fontId="2" fillId="0" borderId="3" xfId="0" applyNumberFormat="1" applyFont="1" applyFill="1" applyBorder="1" applyAlignment="1">
      <alignment horizontal="right" vertical="top" wrapText="1"/>
    </xf>
    <xf numFmtId="3" fontId="3" fillId="0" borderId="21" xfId="0" applyNumberFormat="1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/>
    <xf numFmtId="3" fontId="2" fillId="0" borderId="3" xfId="0" applyNumberFormat="1" applyFont="1" applyBorder="1"/>
    <xf numFmtId="0" fontId="4" fillId="0" borderId="0" xfId="0" applyFont="1" applyBorder="1"/>
    <xf numFmtId="0" fontId="3" fillId="0" borderId="2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top" wrapText="1"/>
    </xf>
    <xf numFmtId="3" fontId="3" fillId="0" borderId="2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2" fillId="0" borderId="0" xfId="0" applyFont="1" applyBorder="1"/>
    <xf numFmtId="3" fontId="2" fillId="0" borderId="0" xfId="0" applyNumberFormat="1" applyFont="1" applyBorder="1"/>
    <xf numFmtId="0" fontId="1" fillId="0" borderId="14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left" vertical="top" wrapText="1"/>
    </xf>
    <xf numFmtId="3" fontId="1" fillId="0" borderId="15" xfId="0" applyNumberFormat="1" applyFont="1" applyBorder="1" applyAlignment="1">
      <alignment horizontal="right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right" vertical="top" wrapText="1"/>
    </xf>
    <xf numFmtId="3" fontId="11" fillId="0" borderId="0" xfId="1" applyNumberFormat="1" applyFont="1" applyAlignment="1"/>
    <xf numFmtId="0" fontId="0" fillId="0" borderId="0" xfId="0" applyAlignment="1"/>
    <xf numFmtId="0" fontId="2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9" fontId="2" fillId="0" borderId="3" xfId="7" applyFont="1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7" xfId="0" applyBorder="1"/>
    <xf numFmtId="0" fontId="0" fillId="0" borderId="4" xfId="0" applyBorder="1"/>
    <xf numFmtId="3" fontId="2" fillId="0" borderId="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3" fontId="3" fillId="0" borderId="3" xfId="0" applyNumberFormat="1" applyFont="1" applyBorder="1" applyAlignment="1">
      <alignment horizontal="center" wrapText="1"/>
    </xf>
  </cellXfs>
  <cellStyles count="8">
    <cellStyle name="Ezres 2" xfId="5"/>
    <cellStyle name="Ezres 3" xfId="6"/>
    <cellStyle name="Normál" xfId="0" builtinId="0"/>
    <cellStyle name="Normál 2" xfId="2"/>
    <cellStyle name="Normál 3" xfId="1"/>
    <cellStyle name="Normál 4" xfId="3"/>
    <cellStyle name="Normál 5" xfId="4"/>
    <cellStyle name="Százalék" xfId="7" builtinId="5"/>
  </cellStyles>
  <dxfs count="8">
    <dxf>
      <numFmt numFmtId="3" formatCode="#,##0"/>
      <border diagonalUp="0" diagonalDown="0">
        <left/>
        <right/>
        <top style="thick">
          <color auto="1"/>
        </top>
        <bottom style="thick">
          <color auto="1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áblázat2" displayName="Táblázat2" ref="A4:E9" headerRowCount="0" totalsRowShown="0" headerRowDxfId="7" tableBorderDxfId="6" totalsRowBorderDxfId="5">
  <tableColumns count="5">
    <tableColumn id="1" name="Oszlop1" dataDxfId="4"/>
    <tableColumn id="2" name="Oszlop2" dataDxfId="3"/>
    <tableColumn id="3" name="Oszlop3" dataDxfId="2"/>
    <tableColumn id="4" name="Oszlop4" dataDxfId="1"/>
    <tableColumn id="5" name="Oszlop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view="pageLayout" topLeftCell="A10" workbookViewId="0">
      <selection activeCell="B8" sqref="B8"/>
    </sheetView>
  </sheetViews>
  <sheetFormatPr defaultRowHeight="12.75"/>
  <cols>
    <col min="1" max="1" width="6.42578125" style="58" customWidth="1"/>
    <col min="2" max="2" width="29.7109375" style="83" customWidth="1"/>
    <col min="3" max="3" width="12.140625" style="59" customWidth="1"/>
    <col min="4" max="4" width="27.7109375" style="83" customWidth="1"/>
    <col min="5" max="5" width="12.140625" style="59" customWidth="1"/>
    <col min="6" max="16384" width="9.140625" style="58"/>
  </cols>
  <sheetData>
    <row r="1" spans="1:7" ht="27" customHeight="1">
      <c r="A1" s="159" t="s">
        <v>63</v>
      </c>
      <c r="B1" s="160"/>
      <c r="C1" s="160"/>
      <c r="D1" s="160"/>
      <c r="E1" s="160"/>
    </row>
    <row r="2" spans="1:7" ht="39.75" customHeight="1">
      <c r="A2" s="60" t="s">
        <v>62</v>
      </c>
      <c r="B2" s="61"/>
      <c r="C2" s="62"/>
      <c r="D2" s="61"/>
    </row>
    <row r="3" spans="1:7" ht="33" customHeight="1" thickBot="1">
      <c r="A3" s="63"/>
      <c r="B3" s="64"/>
      <c r="C3" s="65"/>
      <c r="D3" s="64"/>
      <c r="E3" s="66" t="s">
        <v>7</v>
      </c>
    </row>
    <row r="4" spans="1:7" s="67" customFormat="1" ht="29.25" customHeight="1" thickTop="1" thickBot="1">
      <c r="A4" s="94"/>
      <c r="B4" s="95" t="s">
        <v>1</v>
      </c>
      <c r="C4" s="96" t="s">
        <v>3</v>
      </c>
      <c r="D4" s="95" t="s">
        <v>4</v>
      </c>
      <c r="E4" s="97" t="s">
        <v>3</v>
      </c>
    </row>
    <row r="5" spans="1:7" ht="95.25" customHeight="1">
      <c r="A5" s="68" t="s">
        <v>58</v>
      </c>
      <c r="B5" s="69" t="s">
        <v>73</v>
      </c>
      <c r="C5" s="70" t="s">
        <v>64</v>
      </c>
      <c r="D5" s="71" t="s">
        <v>65</v>
      </c>
      <c r="E5" s="72" t="s">
        <v>64</v>
      </c>
    </row>
    <row r="6" spans="1:7" ht="73.5" customHeight="1">
      <c r="A6" s="73" t="s">
        <v>59</v>
      </c>
      <c r="B6" s="74" t="s">
        <v>66</v>
      </c>
      <c r="C6" s="75" t="s">
        <v>67</v>
      </c>
      <c r="D6" s="77" t="s">
        <v>71</v>
      </c>
      <c r="E6" s="75" t="s">
        <v>67</v>
      </c>
    </row>
    <row r="7" spans="1:7" ht="87" customHeight="1" thickBot="1">
      <c r="A7" s="76" t="s">
        <v>60</v>
      </c>
      <c r="B7" s="87" t="s">
        <v>68</v>
      </c>
      <c r="C7" s="88" t="s">
        <v>69</v>
      </c>
      <c r="D7" s="87" t="s">
        <v>70</v>
      </c>
      <c r="E7" s="88" t="s">
        <v>69</v>
      </c>
    </row>
    <row r="8" spans="1:7" ht="61.5" customHeight="1" thickBot="1">
      <c r="A8" s="89"/>
      <c r="B8" s="90" t="s">
        <v>61</v>
      </c>
      <c r="C8" s="91" t="s">
        <v>72</v>
      </c>
      <c r="D8" s="92"/>
      <c r="E8" s="93" t="s">
        <v>72</v>
      </c>
    </row>
    <row r="9" spans="1:7" ht="6.75" customHeight="1">
      <c r="A9" s="78"/>
      <c r="B9" s="79"/>
      <c r="C9" s="80"/>
      <c r="D9" s="81"/>
      <c r="E9" s="82"/>
    </row>
    <row r="10" spans="1:7" ht="18.75" customHeight="1">
      <c r="F10" s="81"/>
      <c r="G10" s="86"/>
    </row>
    <row r="11" spans="1:7" ht="18" customHeight="1">
      <c r="B11" s="61"/>
      <c r="C11" s="84"/>
      <c r="D11" s="85"/>
      <c r="E11" s="84"/>
    </row>
    <row r="12" spans="1:7" ht="15" customHeight="1"/>
    <row r="13" spans="1:7" ht="13.5" customHeight="1"/>
    <row r="15" spans="1:7" ht="47.25" customHeight="1"/>
    <row r="16" spans="1:7" ht="18.75" customHeight="1"/>
    <row r="17" ht="6.75" customHeight="1"/>
  </sheetData>
  <mergeCells count="1">
    <mergeCell ref="A1:E1"/>
  </mergeCells>
  <pageMargins left="0.7" right="0.7" top="1.28125" bottom="0.75" header="0.3" footer="0.3"/>
  <pageSetup paperSize="9" orientation="portrait" r:id="rId1"/>
  <headerFooter>
    <oddHeader>&amp;R&amp;7
A Pü/14-1/2023. sz. előterjesztés 1. melléklete 
a 7/2022. (II.25.) önkormányzati rendelet 8.5 melléklete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157"/>
  <sheetViews>
    <sheetView tabSelected="1" view="pageLayout" zoomScale="75" zoomScaleSheetLayoutView="100" zoomScalePageLayoutView="75" workbookViewId="0">
      <selection activeCell="D31" sqref="D31:D33"/>
    </sheetView>
  </sheetViews>
  <sheetFormatPr defaultRowHeight="16.5" customHeight="1"/>
  <cols>
    <col min="1" max="1" width="49.28515625" style="5" customWidth="1"/>
    <col min="2" max="2" width="36.7109375" style="5" customWidth="1"/>
    <col min="3" max="3" width="13.140625" style="5" customWidth="1"/>
    <col min="4" max="4" width="51.28515625" style="5" customWidth="1"/>
    <col min="5" max="5" width="13.42578125" style="5" customWidth="1"/>
    <col min="6" max="16384" width="9.140625" style="5"/>
  </cols>
  <sheetData>
    <row r="1" spans="1:5" ht="16.5" customHeight="1">
      <c r="A1" s="165" t="s">
        <v>74</v>
      </c>
      <c r="B1" s="166"/>
      <c r="C1" s="166"/>
      <c r="D1" s="166"/>
      <c r="E1" s="166"/>
    </row>
    <row r="2" spans="1:5" s="6" customFormat="1" ht="16.5" customHeight="1">
      <c r="A2" s="98"/>
      <c r="B2" s="99"/>
      <c r="C2" s="99"/>
      <c r="D2" s="167" t="s">
        <v>7</v>
      </c>
      <c r="E2" s="167"/>
    </row>
    <row r="3" spans="1:5" ht="16.5" customHeight="1">
      <c r="A3" s="168" t="s">
        <v>0</v>
      </c>
      <c r="B3" s="8" t="s">
        <v>1</v>
      </c>
      <c r="C3" s="168" t="s">
        <v>3</v>
      </c>
      <c r="D3" s="8" t="s">
        <v>4</v>
      </c>
      <c r="E3" s="168" t="s">
        <v>6</v>
      </c>
    </row>
    <row r="4" spans="1:5" ht="16.5" customHeight="1">
      <c r="A4" s="169"/>
      <c r="B4" s="11" t="s">
        <v>2</v>
      </c>
      <c r="C4" s="169"/>
      <c r="D4" s="11" t="s">
        <v>5</v>
      </c>
      <c r="E4" s="169"/>
    </row>
    <row r="5" spans="1:5" ht="16.5" customHeight="1">
      <c r="A5" s="13" t="s">
        <v>10</v>
      </c>
      <c r="B5" s="3"/>
      <c r="C5" s="9"/>
      <c r="D5" s="3"/>
      <c r="E5" s="9"/>
    </row>
    <row r="6" spans="1:5" ht="16.5" customHeight="1">
      <c r="A6" s="18" t="s">
        <v>182</v>
      </c>
      <c r="B6" s="14" t="s">
        <v>75</v>
      </c>
      <c r="C6" s="2">
        <v>280771</v>
      </c>
      <c r="D6" s="14" t="s">
        <v>76</v>
      </c>
      <c r="E6" s="2">
        <v>263635</v>
      </c>
    </row>
    <row r="7" spans="1:5" ht="16.5" customHeight="1">
      <c r="A7" s="1"/>
      <c r="B7" s="1"/>
      <c r="C7" s="2"/>
      <c r="D7" s="1" t="s">
        <v>77</v>
      </c>
      <c r="E7" s="100">
        <v>17136</v>
      </c>
    </row>
    <row r="8" spans="1:5" ht="16.5" customHeight="1">
      <c r="A8" s="18" t="s">
        <v>182</v>
      </c>
      <c r="B8" s="14" t="s">
        <v>78</v>
      </c>
      <c r="C8" s="2">
        <v>33386</v>
      </c>
      <c r="D8" s="1" t="s">
        <v>79</v>
      </c>
      <c r="E8" s="2">
        <v>29545</v>
      </c>
    </row>
    <row r="9" spans="1:5" ht="16.5" customHeight="1">
      <c r="A9" s="1"/>
      <c r="B9" s="1"/>
      <c r="C9" s="100"/>
      <c r="D9" s="1" t="s">
        <v>80</v>
      </c>
      <c r="E9" s="2">
        <v>3841</v>
      </c>
    </row>
    <row r="10" spans="1:5" ht="16.5" customHeight="1">
      <c r="A10" s="101" t="s">
        <v>81</v>
      </c>
      <c r="B10" s="102"/>
      <c r="C10" s="19"/>
      <c r="D10" s="103" t="s">
        <v>82</v>
      </c>
      <c r="E10" s="19">
        <v>-10309542</v>
      </c>
    </row>
    <row r="11" spans="1:5" ht="16.5" customHeight="1">
      <c r="A11" s="1"/>
      <c r="B11" s="1"/>
      <c r="C11" s="100"/>
      <c r="D11" s="1" t="s">
        <v>83</v>
      </c>
      <c r="E11" s="2">
        <v>417115</v>
      </c>
    </row>
    <row r="12" spans="1:5" ht="16.5" customHeight="1">
      <c r="A12" s="1"/>
      <c r="B12" s="1"/>
      <c r="C12" s="100"/>
      <c r="D12" s="1" t="s">
        <v>84</v>
      </c>
      <c r="E12" s="2">
        <v>9892427</v>
      </c>
    </row>
    <row r="13" spans="1:5" ht="16.5" customHeight="1">
      <c r="A13" s="1" t="s">
        <v>85</v>
      </c>
      <c r="B13" s="1" t="s">
        <v>86</v>
      </c>
      <c r="C13" s="2">
        <v>21912431</v>
      </c>
      <c r="D13" s="1" t="s">
        <v>87</v>
      </c>
      <c r="E13" s="2">
        <v>76924</v>
      </c>
    </row>
    <row r="14" spans="1:5" ht="16.5" customHeight="1">
      <c r="A14" s="1"/>
      <c r="B14" s="1"/>
      <c r="C14" s="100"/>
      <c r="D14" s="1"/>
      <c r="E14" s="2">
        <v>21835507</v>
      </c>
    </row>
    <row r="15" spans="1:5" ht="16.5" customHeight="1">
      <c r="A15" s="1" t="s">
        <v>88</v>
      </c>
      <c r="B15" s="1"/>
      <c r="C15" s="100"/>
      <c r="D15" s="1" t="s">
        <v>89</v>
      </c>
      <c r="E15" s="2">
        <v>182000</v>
      </c>
    </row>
    <row r="16" spans="1:5" ht="16.5" customHeight="1" thickBot="1">
      <c r="A16" s="23"/>
      <c r="B16" s="23"/>
      <c r="C16" s="104"/>
      <c r="D16" s="23" t="s">
        <v>90</v>
      </c>
      <c r="E16" s="22">
        <v>-182000</v>
      </c>
    </row>
    <row r="17" spans="1:5" ht="16.5" customHeight="1">
      <c r="A17" s="7" t="s">
        <v>91</v>
      </c>
      <c r="B17" s="29"/>
      <c r="C17" s="105">
        <f>SUM(C6:C16)</f>
        <v>22226588</v>
      </c>
      <c r="D17" s="29" t="s">
        <v>8</v>
      </c>
      <c r="E17" s="4">
        <f>SUM(E6:E16)</f>
        <v>22226588</v>
      </c>
    </row>
    <row r="18" spans="1:5" ht="14.25" customHeight="1">
      <c r="A18" s="15"/>
      <c r="B18" s="106"/>
      <c r="C18" s="107"/>
      <c r="D18" s="106"/>
      <c r="E18" s="12"/>
    </row>
    <row r="19" spans="1:5" ht="14.25" customHeight="1">
      <c r="A19" s="25" t="s">
        <v>28</v>
      </c>
      <c r="B19" s="106"/>
      <c r="C19" s="107"/>
      <c r="D19" s="106"/>
      <c r="E19" s="12"/>
    </row>
    <row r="20" spans="1:5" ht="14.25" customHeight="1">
      <c r="A20" s="17" t="s">
        <v>183</v>
      </c>
      <c r="B20" s="108" t="s">
        <v>92</v>
      </c>
      <c r="C20" s="109">
        <v>14259610</v>
      </c>
      <c r="D20" s="108" t="s">
        <v>93</v>
      </c>
      <c r="E20" s="19">
        <v>14259610</v>
      </c>
    </row>
    <row r="21" spans="1:5" ht="14.25" customHeight="1">
      <c r="A21" s="25"/>
      <c r="B21" s="108"/>
      <c r="C21" s="110"/>
      <c r="D21" s="108"/>
      <c r="E21" s="19"/>
    </row>
    <row r="22" spans="1:5" ht="14.25" customHeight="1">
      <c r="A22" s="25"/>
      <c r="B22" s="108"/>
      <c r="C22" s="110"/>
      <c r="D22" s="17" t="s">
        <v>94</v>
      </c>
      <c r="E22" s="19">
        <v>-6066178</v>
      </c>
    </row>
    <row r="23" spans="1:5" ht="14.25" customHeight="1">
      <c r="A23" s="15"/>
      <c r="B23" s="108"/>
      <c r="C23" s="110"/>
      <c r="D23" s="108" t="s">
        <v>95</v>
      </c>
      <c r="E23" s="19">
        <f>-5026</f>
        <v>-5026</v>
      </c>
    </row>
    <row r="24" spans="1:5" ht="14.25" customHeight="1">
      <c r="A24" s="15"/>
      <c r="B24" s="108"/>
      <c r="C24" s="110"/>
      <c r="D24" s="108"/>
      <c r="E24" s="19"/>
    </row>
    <row r="25" spans="1:5" ht="14.25" customHeight="1">
      <c r="A25" s="15"/>
      <c r="B25" s="106"/>
      <c r="C25" s="107"/>
      <c r="D25" s="108" t="s">
        <v>96</v>
      </c>
      <c r="E25" s="19">
        <v>6071204</v>
      </c>
    </row>
    <row r="26" spans="1:5" ht="15.75" customHeight="1">
      <c r="A26" s="15"/>
      <c r="B26" s="106"/>
      <c r="C26" s="107"/>
      <c r="D26" s="106"/>
      <c r="E26" s="12"/>
    </row>
    <row r="27" spans="1:5" ht="16.5" customHeight="1">
      <c r="A27" s="17" t="s">
        <v>97</v>
      </c>
      <c r="B27" s="108" t="s">
        <v>98</v>
      </c>
      <c r="C27" s="110">
        <v>-300655</v>
      </c>
      <c r="D27" s="108" t="s">
        <v>99</v>
      </c>
      <c r="E27" s="19">
        <v>-268937</v>
      </c>
    </row>
    <row r="28" spans="1:5" ht="16.5" customHeight="1">
      <c r="A28" s="17"/>
      <c r="B28" s="108"/>
      <c r="C28" s="110"/>
      <c r="D28" s="108" t="s">
        <v>100</v>
      </c>
      <c r="E28" s="19">
        <f>5026-36744</f>
        <v>-31718</v>
      </c>
    </row>
    <row r="29" spans="1:5" ht="16.5" customHeight="1">
      <c r="A29" s="17"/>
      <c r="B29" s="108"/>
      <c r="C29" s="110"/>
      <c r="D29" s="108" t="s">
        <v>101</v>
      </c>
      <c r="E29" s="19">
        <v>-4312104</v>
      </c>
    </row>
    <row r="30" spans="1:5" ht="25.5" customHeight="1">
      <c r="A30" s="17"/>
      <c r="B30" s="108"/>
      <c r="C30" s="110"/>
      <c r="D30" s="108" t="s">
        <v>102</v>
      </c>
      <c r="E30" s="19">
        <v>-1979615</v>
      </c>
    </row>
    <row r="31" spans="1:5" ht="8.25" customHeight="1">
      <c r="A31" s="170"/>
      <c r="B31" s="173"/>
      <c r="C31" s="176"/>
      <c r="D31" s="161" t="s">
        <v>103</v>
      </c>
      <c r="E31" s="181">
        <v>6291719</v>
      </c>
    </row>
    <row r="32" spans="1:5" ht="11.25" customHeight="1">
      <c r="A32" s="171"/>
      <c r="B32" s="174"/>
      <c r="C32" s="177"/>
      <c r="D32" s="179"/>
      <c r="E32" s="179"/>
    </row>
    <row r="33" spans="1:5" ht="1.5" customHeight="1">
      <c r="A33" s="172"/>
      <c r="B33" s="175"/>
      <c r="C33" s="178"/>
      <c r="D33" s="180"/>
      <c r="E33" s="180"/>
    </row>
    <row r="34" spans="1:5" ht="13.5" customHeight="1">
      <c r="A34" s="15"/>
      <c r="B34" s="108"/>
      <c r="C34" s="107"/>
      <c r="D34" s="108"/>
      <c r="E34" s="19"/>
    </row>
    <row r="35" spans="1:5" ht="15.75" customHeight="1">
      <c r="A35" s="15" t="s">
        <v>104</v>
      </c>
      <c r="B35" s="108" t="s">
        <v>105</v>
      </c>
      <c r="C35" s="107">
        <v>32162</v>
      </c>
      <c r="D35" s="108" t="s">
        <v>99</v>
      </c>
      <c r="E35" s="19">
        <v>28462</v>
      </c>
    </row>
    <row r="36" spans="1:5" ht="11.25" customHeight="1">
      <c r="A36" s="170"/>
      <c r="B36" s="183"/>
      <c r="C36" s="185"/>
      <c r="D36" s="161" t="s">
        <v>83</v>
      </c>
      <c r="E36" s="163">
        <f>1850+1850</f>
        <v>3700</v>
      </c>
    </row>
    <row r="37" spans="1:5" ht="13.5" customHeight="1" thickBot="1">
      <c r="A37" s="182"/>
      <c r="B37" s="184"/>
      <c r="C37" s="184"/>
      <c r="D37" s="162"/>
      <c r="E37" s="164"/>
    </row>
    <row r="38" spans="1:5" ht="19.5" customHeight="1">
      <c r="A38" s="135" t="s">
        <v>91</v>
      </c>
      <c r="B38" s="136"/>
      <c r="C38" s="137">
        <f>SUM(C20:C37)</f>
        <v>13991117</v>
      </c>
      <c r="D38" s="137" t="s">
        <v>8</v>
      </c>
      <c r="E38" s="137">
        <f t="shared" ref="E38" si="0">SUM(E20:E37)</f>
        <v>13991117</v>
      </c>
    </row>
    <row r="39" spans="1:5" ht="16.5" customHeight="1">
      <c r="A39" s="15"/>
      <c r="B39" s="106"/>
      <c r="C39" s="107"/>
      <c r="D39" s="106"/>
      <c r="E39" s="12"/>
    </row>
    <row r="40" spans="1:5" ht="16.5" customHeight="1">
      <c r="A40" s="25" t="s">
        <v>106</v>
      </c>
      <c r="B40" s="106"/>
      <c r="C40" s="107"/>
      <c r="D40" s="106"/>
      <c r="E40" s="12"/>
    </row>
    <row r="41" spans="1:5" ht="16.5" customHeight="1">
      <c r="A41" s="18" t="s">
        <v>182</v>
      </c>
      <c r="B41" s="14" t="s">
        <v>75</v>
      </c>
      <c r="C41" s="2">
        <v>106500</v>
      </c>
      <c r="D41" s="14" t="s">
        <v>76</v>
      </c>
      <c r="E41" s="2">
        <v>100000</v>
      </c>
    </row>
    <row r="42" spans="1:5" ht="16.5" customHeight="1">
      <c r="A42" s="14"/>
      <c r="B42" s="14"/>
      <c r="C42" s="24"/>
      <c r="D42" s="14" t="s">
        <v>77</v>
      </c>
      <c r="E42" s="24">
        <v>6500</v>
      </c>
    </row>
    <row r="43" spans="1:5" ht="16.5" customHeight="1">
      <c r="A43" s="14"/>
      <c r="B43" s="14" t="s">
        <v>86</v>
      </c>
      <c r="C43" s="24">
        <v>1711541</v>
      </c>
      <c r="D43" s="14" t="s">
        <v>84</v>
      </c>
      <c r="E43" s="24">
        <v>1711541</v>
      </c>
    </row>
    <row r="44" spans="1:5" ht="16.5" customHeight="1">
      <c r="A44" s="14" t="s">
        <v>81</v>
      </c>
      <c r="B44" s="14"/>
      <c r="C44" s="24"/>
      <c r="D44" s="14" t="s">
        <v>82</v>
      </c>
      <c r="E44" s="24">
        <v>-16927307</v>
      </c>
    </row>
    <row r="45" spans="1:5" ht="16.5" customHeight="1">
      <c r="A45" s="14"/>
      <c r="B45" s="14"/>
      <c r="C45" s="24"/>
      <c r="D45" s="14" t="s">
        <v>84</v>
      </c>
      <c r="E45" s="24">
        <v>-146498</v>
      </c>
    </row>
    <row r="46" spans="1:5" ht="16.5" customHeight="1">
      <c r="A46" s="14"/>
      <c r="B46" s="14"/>
      <c r="C46" s="24"/>
      <c r="D46" s="14" t="s">
        <v>95</v>
      </c>
      <c r="E46" s="24">
        <v>1593282</v>
      </c>
    </row>
    <row r="47" spans="1:5" ht="16.5" customHeight="1" thickBot="1">
      <c r="A47" s="23" t="s">
        <v>81</v>
      </c>
      <c r="B47" s="23"/>
      <c r="C47" s="22"/>
      <c r="D47" s="23" t="s">
        <v>90</v>
      </c>
      <c r="E47" s="22">
        <v>15480523</v>
      </c>
    </row>
    <row r="48" spans="1:5" ht="16.5" customHeight="1">
      <c r="A48" s="7" t="s">
        <v>91</v>
      </c>
      <c r="B48" s="29"/>
      <c r="C48" s="105">
        <f>SUM(C41:C47)</f>
        <v>1818041</v>
      </c>
      <c r="D48" s="105" t="s">
        <v>8</v>
      </c>
      <c r="E48" s="105">
        <f>SUM(E41:E47)</f>
        <v>1818041</v>
      </c>
    </row>
    <row r="49" spans="1:5" ht="16.5" customHeight="1">
      <c r="A49" s="25" t="s">
        <v>29</v>
      </c>
      <c r="B49" s="106"/>
      <c r="C49" s="107"/>
      <c r="D49" s="106"/>
      <c r="E49" s="12"/>
    </row>
    <row r="50" spans="1:5" ht="16.5" customHeight="1">
      <c r="A50" s="18" t="s">
        <v>182</v>
      </c>
      <c r="B50" s="14" t="s">
        <v>75</v>
      </c>
      <c r="C50" s="2">
        <v>106500</v>
      </c>
      <c r="D50" s="14" t="s">
        <v>76</v>
      </c>
      <c r="E50" s="2">
        <v>100000</v>
      </c>
    </row>
    <row r="51" spans="1:5" ht="16.5" customHeight="1">
      <c r="A51" s="1"/>
      <c r="B51" s="1"/>
      <c r="C51" s="2"/>
      <c r="D51" s="1" t="s">
        <v>77</v>
      </c>
      <c r="E51" s="2">
        <v>6500</v>
      </c>
    </row>
    <row r="52" spans="1:5" ht="16.5" customHeight="1">
      <c r="A52" s="18" t="s">
        <v>107</v>
      </c>
      <c r="B52" s="14" t="s">
        <v>108</v>
      </c>
      <c r="C52" s="2">
        <v>2980000</v>
      </c>
      <c r="D52" s="14" t="s">
        <v>109</v>
      </c>
      <c r="E52" s="2">
        <v>2980000</v>
      </c>
    </row>
    <row r="53" spans="1:5" ht="16.5" customHeight="1">
      <c r="A53" s="111" t="s">
        <v>86</v>
      </c>
      <c r="B53" s="14" t="s">
        <v>110</v>
      </c>
      <c r="C53" s="2"/>
      <c r="D53" s="1" t="s">
        <v>110</v>
      </c>
      <c r="E53" s="2"/>
    </row>
    <row r="54" spans="1:5" ht="16.5" customHeight="1">
      <c r="A54" s="1" t="s">
        <v>81</v>
      </c>
      <c r="B54" s="14"/>
      <c r="C54" s="2"/>
      <c r="D54" s="1" t="s">
        <v>82</v>
      </c>
      <c r="E54" s="112">
        <v>-24558</v>
      </c>
    </row>
    <row r="55" spans="1:5" ht="16.5" customHeight="1">
      <c r="A55" s="1"/>
      <c r="B55" s="14"/>
      <c r="C55" s="2"/>
      <c r="D55" s="1" t="s">
        <v>111</v>
      </c>
      <c r="E55" s="112">
        <v>24558</v>
      </c>
    </row>
    <row r="56" spans="1:5" ht="16.5" customHeight="1">
      <c r="A56" s="1"/>
      <c r="B56" s="14"/>
      <c r="C56" s="2"/>
      <c r="D56" s="1" t="s">
        <v>112</v>
      </c>
      <c r="E56" s="112">
        <v>927682</v>
      </c>
    </row>
    <row r="57" spans="1:5" ht="16.5" customHeight="1" thickBot="1">
      <c r="A57" s="14"/>
      <c r="B57" s="14"/>
      <c r="C57" s="24"/>
      <c r="D57" s="14" t="s">
        <v>115</v>
      </c>
      <c r="E57" s="138">
        <v>-927682</v>
      </c>
    </row>
    <row r="58" spans="1:5" ht="16.5" customHeight="1">
      <c r="A58" s="135" t="s">
        <v>8</v>
      </c>
      <c r="B58" s="136"/>
      <c r="C58" s="137">
        <f>SUM(C50:C57)</f>
        <v>3086500</v>
      </c>
      <c r="D58" s="136"/>
      <c r="E58" s="139">
        <f>SUM(E50:E57)</f>
        <v>3086500</v>
      </c>
    </row>
    <row r="59" spans="1:5" ht="16.5" customHeight="1">
      <c r="A59" s="15"/>
      <c r="B59" s="106"/>
      <c r="C59" s="107"/>
      <c r="D59" s="106"/>
      <c r="E59" s="12"/>
    </row>
    <row r="60" spans="1:5" ht="16.5" customHeight="1">
      <c r="A60" s="25" t="s">
        <v>9</v>
      </c>
      <c r="B60" s="106"/>
      <c r="C60" s="107"/>
      <c r="D60" s="106"/>
      <c r="E60" s="12"/>
    </row>
    <row r="61" spans="1:5" ht="16.5" customHeight="1">
      <c r="A61" s="17" t="s">
        <v>113</v>
      </c>
      <c r="B61" s="108" t="s">
        <v>86</v>
      </c>
      <c r="C61" s="110">
        <v>1436000</v>
      </c>
      <c r="D61" s="108" t="s">
        <v>84</v>
      </c>
      <c r="E61" s="19">
        <v>1436000</v>
      </c>
    </row>
    <row r="62" spans="1:5" ht="16.5" customHeight="1">
      <c r="A62" s="17" t="s">
        <v>114</v>
      </c>
      <c r="B62" s="108" t="s">
        <v>104</v>
      </c>
      <c r="C62" s="110">
        <v>3000000</v>
      </c>
      <c r="D62" s="108" t="s">
        <v>89</v>
      </c>
      <c r="E62" s="19">
        <v>3000000</v>
      </c>
    </row>
    <row r="63" spans="1:5" ht="16.5" customHeight="1">
      <c r="A63" s="17" t="s">
        <v>81</v>
      </c>
      <c r="B63" s="108"/>
      <c r="C63" s="110"/>
      <c r="D63" s="108" t="s">
        <v>112</v>
      </c>
      <c r="E63" s="19">
        <v>760138</v>
      </c>
    </row>
    <row r="64" spans="1:5" ht="16.5" customHeight="1">
      <c r="A64" s="17"/>
      <c r="B64" s="108"/>
      <c r="C64" s="110"/>
      <c r="D64" s="108" t="s">
        <v>115</v>
      </c>
      <c r="E64" s="19">
        <v>-760138</v>
      </c>
    </row>
    <row r="65" spans="1:5" ht="16.5" customHeight="1">
      <c r="A65" s="25" t="s">
        <v>8</v>
      </c>
      <c r="B65" s="106"/>
      <c r="C65" s="107">
        <f>SUM(C61:C64)</f>
        <v>4436000</v>
      </c>
      <c r="D65" s="107" t="s">
        <v>8</v>
      </c>
      <c r="E65" s="107">
        <f t="shared" ref="E65" si="1">SUM(E61:E64)</f>
        <v>4436000</v>
      </c>
    </row>
    <row r="66" spans="1:5" ht="16.5" customHeight="1">
      <c r="A66" s="15"/>
      <c r="B66" s="106"/>
      <c r="C66" s="107"/>
      <c r="D66" s="106"/>
      <c r="E66" s="12"/>
    </row>
    <row r="67" spans="1:5" ht="16.5" customHeight="1">
      <c r="A67" s="113" t="s">
        <v>30</v>
      </c>
      <c r="B67" s="114"/>
      <c r="C67" s="115"/>
      <c r="D67" s="116"/>
      <c r="E67" s="117"/>
    </row>
    <row r="68" spans="1:5" ht="16.5" customHeight="1" thickBot="1">
      <c r="A68" s="140" t="s">
        <v>116</v>
      </c>
      <c r="B68" s="141" t="s">
        <v>117</v>
      </c>
      <c r="C68" s="120">
        <v>600000</v>
      </c>
      <c r="D68" s="121" t="s">
        <v>118</v>
      </c>
      <c r="E68" s="142">
        <v>600000</v>
      </c>
    </row>
    <row r="69" spans="1:5" ht="16.5" customHeight="1">
      <c r="A69" s="135" t="s">
        <v>119</v>
      </c>
      <c r="B69" s="135"/>
      <c r="C69" s="139">
        <f>SUM(C68:C68)</f>
        <v>600000</v>
      </c>
      <c r="D69" s="139"/>
      <c r="E69" s="139">
        <f>SUM(E68:E68)</f>
        <v>600000</v>
      </c>
    </row>
    <row r="70" spans="1:5" ht="16.5" customHeight="1">
      <c r="A70" s="15"/>
      <c r="B70" s="106"/>
      <c r="C70" s="107"/>
      <c r="D70" s="106"/>
      <c r="E70" s="12"/>
    </row>
    <row r="71" spans="1:5" ht="16.5" customHeight="1">
      <c r="A71" s="118" t="s">
        <v>120</v>
      </c>
      <c r="B71" s="119"/>
      <c r="C71" s="120"/>
      <c r="D71" s="121"/>
      <c r="E71" s="122"/>
    </row>
    <row r="72" spans="1:5" ht="16.5" customHeight="1">
      <c r="A72" s="1" t="s">
        <v>121</v>
      </c>
      <c r="B72" s="1" t="s">
        <v>122</v>
      </c>
      <c r="C72" s="21">
        <v>6452283</v>
      </c>
      <c r="D72" s="1" t="s">
        <v>123</v>
      </c>
      <c r="E72" s="2">
        <v>2049281</v>
      </c>
    </row>
    <row r="73" spans="1:5" ht="16.5" customHeight="1">
      <c r="A73" s="1"/>
      <c r="B73" s="1"/>
      <c r="C73" s="2"/>
      <c r="D73" s="123" t="s">
        <v>124</v>
      </c>
      <c r="E73" s="2">
        <v>282470</v>
      </c>
    </row>
    <row r="74" spans="1:5" ht="16.5" customHeight="1">
      <c r="A74" s="1"/>
      <c r="B74" s="1"/>
      <c r="C74" s="2"/>
      <c r="D74" s="1" t="s">
        <v>118</v>
      </c>
      <c r="E74" s="2">
        <v>4120532</v>
      </c>
    </row>
    <row r="75" spans="1:5" ht="18.75" customHeight="1">
      <c r="A75" s="1" t="s">
        <v>125</v>
      </c>
      <c r="B75" s="1"/>
      <c r="C75" s="2"/>
      <c r="D75" s="1" t="s">
        <v>123</v>
      </c>
      <c r="E75" s="2">
        <f>1823516-841555</f>
        <v>981961</v>
      </c>
    </row>
    <row r="76" spans="1:5" ht="16.5" customHeight="1">
      <c r="A76" s="1"/>
      <c r="B76" s="1"/>
      <c r="C76" s="2"/>
      <c r="D76" s="123" t="s">
        <v>124</v>
      </c>
      <c r="E76" s="2">
        <f>-1857714+452061</f>
        <v>-1405653</v>
      </c>
    </row>
    <row r="77" spans="1:5" ht="21.75" customHeight="1">
      <c r="A77" s="1"/>
      <c r="B77" s="1"/>
      <c r="C77" s="2"/>
      <c r="D77" s="1" t="s">
        <v>118</v>
      </c>
      <c r="E77" s="2">
        <f>34198+389494</f>
        <v>423692</v>
      </c>
    </row>
    <row r="78" spans="1:5" ht="16.5" customHeight="1">
      <c r="A78" s="1" t="s">
        <v>113</v>
      </c>
      <c r="B78" s="10" t="s">
        <v>126</v>
      </c>
      <c r="C78" s="2">
        <v>826249</v>
      </c>
      <c r="D78" s="10" t="s">
        <v>118</v>
      </c>
      <c r="E78" s="2">
        <v>3866454</v>
      </c>
    </row>
    <row r="79" spans="1:5" ht="18.75" customHeight="1">
      <c r="A79" s="1" t="s">
        <v>113</v>
      </c>
      <c r="B79" s="1" t="s">
        <v>127</v>
      </c>
      <c r="C79" s="2">
        <v>548825</v>
      </c>
      <c r="D79" s="1"/>
      <c r="E79" s="2"/>
    </row>
    <row r="80" spans="1:5" ht="16.5" customHeight="1">
      <c r="A80" s="1" t="s">
        <v>113</v>
      </c>
      <c r="B80" s="1" t="s">
        <v>184</v>
      </c>
      <c r="C80" s="2">
        <v>1883941</v>
      </c>
      <c r="D80" s="1"/>
      <c r="E80" s="2"/>
    </row>
    <row r="81" spans="1:5" ht="16.5" customHeight="1">
      <c r="A81" s="1" t="s">
        <v>113</v>
      </c>
      <c r="B81" s="1" t="s">
        <v>128</v>
      </c>
      <c r="C81" s="2">
        <v>400737</v>
      </c>
      <c r="D81" s="1"/>
      <c r="E81" s="2"/>
    </row>
    <row r="82" spans="1:5" ht="16.5" customHeight="1">
      <c r="A82" s="1" t="s">
        <v>113</v>
      </c>
      <c r="B82" s="1" t="s">
        <v>129</v>
      </c>
      <c r="C82" s="2">
        <v>111000</v>
      </c>
      <c r="D82" s="1"/>
      <c r="E82" s="2"/>
    </row>
    <row r="83" spans="1:5" ht="16.5" customHeight="1">
      <c r="A83" s="1" t="s">
        <v>113</v>
      </c>
      <c r="B83" s="1" t="s">
        <v>185</v>
      </c>
      <c r="C83" s="2">
        <v>95702</v>
      </c>
      <c r="D83" s="1"/>
      <c r="E83" s="2"/>
    </row>
    <row r="84" spans="1:5" ht="18.75" customHeight="1" thickBot="1">
      <c r="A84" s="14" t="s">
        <v>130</v>
      </c>
      <c r="B84" s="14" t="s">
        <v>185</v>
      </c>
      <c r="C84" s="24">
        <v>283490</v>
      </c>
      <c r="D84" s="14" t="s">
        <v>118</v>
      </c>
      <c r="E84" s="24">
        <v>283490</v>
      </c>
    </row>
    <row r="85" spans="1:5" ht="22.5" customHeight="1">
      <c r="A85" s="135" t="s">
        <v>8</v>
      </c>
      <c r="B85" s="135"/>
      <c r="C85" s="139">
        <f>SUM(C72:C84)</f>
        <v>10602227</v>
      </c>
      <c r="D85" s="139" t="s">
        <v>8</v>
      </c>
      <c r="E85" s="139">
        <f t="shared" ref="E85" si="2">SUM(E72:E84)</f>
        <v>10602227</v>
      </c>
    </row>
    <row r="86" spans="1:5" ht="16.5" customHeight="1">
      <c r="A86" s="124"/>
      <c r="B86" s="124"/>
      <c r="C86" s="125"/>
      <c r="D86" s="124"/>
      <c r="E86" s="125"/>
    </row>
    <row r="87" spans="1:5" ht="21.75" customHeight="1">
      <c r="A87" s="126" t="s">
        <v>131</v>
      </c>
      <c r="B87" s="14"/>
      <c r="C87" s="127"/>
      <c r="D87" s="14"/>
      <c r="E87" s="127"/>
    </row>
    <row r="88" spans="1:5" ht="21" customHeight="1">
      <c r="A88" s="14" t="s">
        <v>132</v>
      </c>
      <c r="B88" s="14" t="s">
        <v>133</v>
      </c>
      <c r="C88" s="24">
        <v>130434</v>
      </c>
      <c r="D88" s="14" t="s">
        <v>123</v>
      </c>
      <c r="E88" s="24">
        <v>130434</v>
      </c>
    </row>
    <row r="89" spans="1:5" ht="19.5" customHeight="1">
      <c r="A89" s="14" t="s">
        <v>191</v>
      </c>
      <c r="B89" s="14" t="s">
        <v>134</v>
      </c>
      <c r="C89" s="24">
        <v>2679109</v>
      </c>
      <c r="D89" s="14"/>
      <c r="E89" s="127"/>
    </row>
    <row r="90" spans="1:5" ht="21.75" customHeight="1">
      <c r="A90" s="14"/>
      <c r="B90" s="14" t="s">
        <v>135</v>
      </c>
      <c r="C90" s="24">
        <v>-2679109</v>
      </c>
      <c r="D90" s="14"/>
      <c r="E90" s="127"/>
    </row>
    <row r="91" spans="1:5" ht="18" customHeight="1">
      <c r="A91" s="14" t="s">
        <v>136</v>
      </c>
      <c r="B91" s="14" t="s">
        <v>137</v>
      </c>
      <c r="C91" s="24">
        <v>625353</v>
      </c>
      <c r="D91" s="14" t="s">
        <v>123</v>
      </c>
      <c r="E91" s="24">
        <v>-7554710</v>
      </c>
    </row>
    <row r="92" spans="1:5" ht="16.5" customHeight="1">
      <c r="A92" s="1"/>
      <c r="B92" s="1" t="s">
        <v>138</v>
      </c>
      <c r="C92" s="2">
        <v>4467241</v>
      </c>
      <c r="D92" s="1" t="s">
        <v>124</v>
      </c>
      <c r="E92" s="2">
        <v>-316114</v>
      </c>
    </row>
    <row r="93" spans="1:5" ht="22.5" customHeight="1">
      <c r="A93" s="1"/>
      <c r="B93" s="1" t="s">
        <v>135</v>
      </c>
      <c r="C93" s="2">
        <v>3523743</v>
      </c>
      <c r="D93" s="1" t="s">
        <v>139</v>
      </c>
      <c r="E93" s="2">
        <v>16487161</v>
      </c>
    </row>
    <row r="94" spans="1:5" ht="16.5" customHeight="1">
      <c r="A94" s="1" t="s">
        <v>186</v>
      </c>
      <c r="B94" s="1"/>
      <c r="C94" s="2"/>
      <c r="D94" s="1" t="s">
        <v>140</v>
      </c>
      <c r="E94" s="2">
        <v>323358</v>
      </c>
    </row>
    <row r="95" spans="1:5" ht="19.5" customHeight="1">
      <c r="A95" s="1" t="s">
        <v>141</v>
      </c>
      <c r="B95" s="1"/>
      <c r="C95" s="2"/>
      <c r="D95" s="1" t="s">
        <v>140</v>
      </c>
      <c r="E95" s="2">
        <v>275998</v>
      </c>
    </row>
    <row r="96" spans="1:5" ht="16.5" customHeight="1">
      <c r="A96" s="1" t="s">
        <v>142</v>
      </c>
      <c r="B96" s="1"/>
      <c r="C96" s="2"/>
      <c r="D96" s="1" t="s">
        <v>140</v>
      </c>
      <c r="E96" s="2">
        <v>99999</v>
      </c>
    </row>
    <row r="97" spans="1:5" ht="16.5" customHeight="1">
      <c r="A97" s="1" t="s">
        <v>143</v>
      </c>
      <c r="B97" s="1"/>
      <c r="C97" s="2"/>
      <c r="D97" s="1" t="s">
        <v>140</v>
      </c>
      <c r="E97" s="2">
        <v>156994</v>
      </c>
    </row>
    <row r="98" spans="1:5" ht="18.75" customHeight="1">
      <c r="A98" s="1" t="s">
        <v>144</v>
      </c>
      <c r="B98" s="1"/>
      <c r="C98" s="2"/>
      <c r="D98" s="1" t="s">
        <v>140</v>
      </c>
      <c r="E98" s="2">
        <v>163791</v>
      </c>
    </row>
    <row r="99" spans="1:5" ht="18.75" customHeight="1">
      <c r="A99" s="1" t="s">
        <v>145</v>
      </c>
      <c r="B99" s="1"/>
      <c r="C99" s="2"/>
      <c r="D99" s="1" t="s">
        <v>139</v>
      </c>
      <c r="E99" s="2">
        <v>-1020140</v>
      </c>
    </row>
    <row r="100" spans="1:5" ht="18.75" customHeight="1" thickBot="1">
      <c r="A100" s="14" t="s">
        <v>146</v>
      </c>
      <c r="B100" s="14" t="s">
        <v>135</v>
      </c>
      <c r="C100" s="24">
        <v>814368</v>
      </c>
      <c r="D100" s="14" t="s">
        <v>140</v>
      </c>
      <c r="E100" s="24">
        <v>814368</v>
      </c>
    </row>
    <row r="101" spans="1:5" s="128" customFormat="1" ht="22.5" customHeight="1">
      <c r="A101" s="135" t="s">
        <v>8</v>
      </c>
      <c r="B101" s="135"/>
      <c r="C101" s="139">
        <f>SUM(C88:C100)</f>
        <v>9561139</v>
      </c>
      <c r="D101" s="139" t="s">
        <v>8</v>
      </c>
      <c r="E101" s="139">
        <f t="shared" ref="E101" si="3">SUM(E88:E100)</f>
        <v>9561139</v>
      </c>
    </row>
    <row r="102" spans="1:5" ht="16.5" customHeight="1">
      <c r="A102" s="1"/>
      <c r="B102" s="1"/>
      <c r="C102" s="2"/>
      <c r="D102" s="26"/>
      <c r="E102" s="129"/>
    </row>
    <row r="103" spans="1:5" s="131" customFormat="1" ht="16.5" customHeight="1">
      <c r="A103" s="133" t="s">
        <v>32</v>
      </c>
      <c r="B103" s="20"/>
      <c r="C103" s="27"/>
      <c r="D103" s="16"/>
      <c r="E103" s="130"/>
    </row>
    <row r="104" spans="1:5" s="131" customFormat="1" ht="16.5" customHeight="1">
      <c r="A104" s="10" t="s">
        <v>190</v>
      </c>
      <c r="B104" s="10" t="s">
        <v>147</v>
      </c>
      <c r="C104" s="2">
        <v>352322</v>
      </c>
      <c r="D104" s="16" t="s">
        <v>148</v>
      </c>
      <c r="E104" s="28">
        <v>352322</v>
      </c>
    </row>
    <row r="105" spans="1:5" s="131" customFormat="1" ht="16.5" customHeight="1">
      <c r="A105" s="10" t="s">
        <v>149</v>
      </c>
      <c r="B105" s="10" t="s">
        <v>147</v>
      </c>
      <c r="C105" s="2">
        <v>678538</v>
      </c>
      <c r="D105" s="16" t="s">
        <v>118</v>
      </c>
      <c r="E105" s="28">
        <v>678538</v>
      </c>
    </row>
    <row r="106" spans="1:5" s="131" customFormat="1" ht="16.5" customHeight="1">
      <c r="A106" s="10" t="s">
        <v>150</v>
      </c>
      <c r="B106" s="10"/>
      <c r="C106" s="2"/>
      <c r="D106" s="16" t="s">
        <v>123</v>
      </c>
      <c r="E106" s="28">
        <v>-1214571</v>
      </c>
    </row>
    <row r="107" spans="1:5" s="131" customFormat="1" ht="16.5" customHeight="1">
      <c r="A107" s="10"/>
      <c r="B107" s="10"/>
      <c r="C107" s="2"/>
      <c r="D107" s="16" t="s">
        <v>124</v>
      </c>
      <c r="E107" s="28">
        <v>1214571</v>
      </c>
    </row>
    <row r="108" spans="1:5" s="131" customFormat="1" ht="16.5" customHeight="1">
      <c r="A108" s="10" t="s">
        <v>151</v>
      </c>
      <c r="B108" s="10" t="s">
        <v>147</v>
      </c>
      <c r="C108" s="2">
        <v>6366937</v>
      </c>
      <c r="D108" s="16" t="s">
        <v>123</v>
      </c>
      <c r="E108" s="28">
        <v>2630299</v>
      </c>
    </row>
    <row r="109" spans="1:5" s="131" customFormat="1" ht="16.5" customHeight="1">
      <c r="A109" s="10"/>
      <c r="B109" s="10"/>
      <c r="C109" s="2"/>
      <c r="D109" s="16" t="s">
        <v>124</v>
      </c>
      <c r="E109" s="28">
        <v>1939897</v>
      </c>
    </row>
    <row r="110" spans="1:5" s="131" customFormat="1" ht="16.5" customHeight="1">
      <c r="A110" s="10"/>
      <c r="B110" s="10"/>
      <c r="C110" s="2"/>
      <c r="D110" s="16" t="s">
        <v>118</v>
      </c>
      <c r="E110" s="28">
        <v>1796741</v>
      </c>
    </row>
    <row r="111" spans="1:5" s="131" customFormat="1" ht="16.5" customHeight="1" thickBot="1">
      <c r="A111" s="143" t="s">
        <v>152</v>
      </c>
      <c r="B111" s="143" t="s">
        <v>153</v>
      </c>
      <c r="C111" s="24">
        <v>-279523</v>
      </c>
      <c r="D111" s="144" t="s">
        <v>118</v>
      </c>
      <c r="E111" s="145">
        <v>-279523</v>
      </c>
    </row>
    <row r="112" spans="1:5" ht="16.5" customHeight="1">
      <c r="A112" s="135" t="s">
        <v>8</v>
      </c>
      <c r="B112" s="135"/>
      <c r="C112" s="139">
        <f>SUM(C104:C111)</f>
        <v>7118274</v>
      </c>
      <c r="D112" s="139" t="s">
        <v>8</v>
      </c>
      <c r="E112" s="139">
        <f t="shared" ref="E112" si="4">SUM(E104:E111)</f>
        <v>7118274</v>
      </c>
    </row>
    <row r="113" spans="1:5" s="131" customFormat="1" ht="16.5" customHeight="1">
      <c r="A113" s="10"/>
      <c r="B113" s="20"/>
      <c r="C113" s="27"/>
      <c r="D113" s="16"/>
      <c r="E113" s="28"/>
    </row>
    <row r="114" spans="1:5" s="131" customFormat="1" ht="16.5" customHeight="1">
      <c r="A114" s="134" t="s">
        <v>154</v>
      </c>
      <c r="B114" s="20"/>
      <c r="C114" s="27"/>
      <c r="D114" s="16"/>
      <c r="E114" s="28"/>
    </row>
    <row r="115" spans="1:5" s="131" customFormat="1" ht="16.5" customHeight="1">
      <c r="A115" s="10" t="s">
        <v>155</v>
      </c>
      <c r="B115" s="20"/>
      <c r="C115" s="27"/>
      <c r="D115" s="16" t="s">
        <v>156</v>
      </c>
      <c r="E115" s="28"/>
    </row>
    <row r="116" spans="1:5" s="131" customFormat="1" ht="16.5" customHeight="1">
      <c r="A116" s="10"/>
      <c r="B116" s="20"/>
      <c r="C116" s="27"/>
      <c r="D116" s="16" t="s">
        <v>123</v>
      </c>
      <c r="E116" s="28">
        <v>-294603</v>
      </c>
    </row>
    <row r="117" spans="1:5" s="131" customFormat="1" ht="14.25" customHeight="1">
      <c r="A117" s="10"/>
      <c r="B117" s="20"/>
      <c r="C117" s="27"/>
      <c r="D117" s="16" t="s">
        <v>124</v>
      </c>
      <c r="E117" s="28">
        <v>-5397</v>
      </c>
    </row>
    <row r="118" spans="1:5" s="131" customFormat="1" ht="16.5" customHeight="1">
      <c r="A118" s="10"/>
      <c r="B118" s="20"/>
      <c r="C118" s="27"/>
      <c r="D118" s="16" t="s">
        <v>157</v>
      </c>
      <c r="E118" s="28">
        <v>300000</v>
      </c>
    </row>
    <row r="119" spans="1:5" s="131" customFormat="1" ht="16.5" customHeight="1">
      <c r="A119" s="10" t="s">
        <v>158</v>
      </c>
      <c r="B119" s="10" t="s">
        <v>159</v>
      </c>
      <c r="C119" s="2">
        <v>3864000</v>
      </c>
      <c r="D119" s="16" t="s">
        <v>160</v>
      </c>
      <c r="E119" s="28"/>
    </row>
    <row r="120" spans="1:5" s="131" customFormat="1" ht="14.25" customHeight="1">
      <c r="A120" s="10"/>
      <c r="B120" s="10"/>
      <c r="C120" s="2"/>
      <c r="D120" s="16" t="s">
        <v>147</v>
      </c>
      <c r="E120" s="28">
        <v>3864000</v>
      </c>
    </row>
    <row r="121" spans="1:5" s="131" customFormat="1" ht="16.5" customHeight="1">
      <c r="A121" s="10" t="s">
        <v>161</v>
      </c>
      <c r="B121" s="10" t="s">
        <v>159</v>
      </c>
      <c r="C121" s="2">
        <v>620000</v>
      </c>
      <c r="D121" s="16" t="s">
        <v>162</v>
      </c>
      <c r="E121" s="28"/>
    </row>
    <row r="122" spans="1:5" s="131" customFormat="1" ht="16.5" customHeight="1">
      <c r="A122" s="10"/>
      <c r="B122" s="10"/>
      <c r="C122" s="2"/>
      <c r="D122" s="16" t="s">
        <v>147</v>
      </c>
      <c r="E122" s="28">
        <v>620000</v>
      </c>
    </row>
    <row r="123" spans="1:5" s="131" customFormat="1" ht="16.5" customHeight="1">
      <c r="A123" s="10" t="s">
        <v>163</v>
      </c>
      <c r="B123" s="10" t="s">
        <v>164</v>
      </c>
      <c r="C123" s="2">
        <v>3000000</v>
      </c>
      <c r="D123" s="16" t="s">
        <v>165</v>
      </c>
      <c r="E123" s="28">
        <v>3000000</v>
      </c>
    </row>
    <row r="124" spans="1:5" s="131" customFormat="1" ht="16.5" customHeight="1">
      <c r="A124" s="10"/>
      <c r="B124" s="10"/>
      <c r="C124" s="2">
        <v>0</v>
      </c>
      <c r="D124" s="16" t="s">
        <v>166</v>
      </c>
      <c r="E124" s="28"/>
    </row>
    <row r="125" spans="1:5" s="131" customFormat="1" ht="18.75" customHeight="1">
      <c r="A125" s="10" t="s">
        <v>167</v>
      </c>
      <c r="B125" s="10" t="s">
        <v>159</v>
      </c>
      <c r="C125" s="2">
        <v>2544870</v>
      </c>
      <c r="D125" s="16" t="s">
        <v>139</v>
      </c>
      <c r="E125" s="28">
        <v>2544870</v>
      </c>
    </row>
    <row r="126" spans="1:5" s="131" customFormat="1" ht="30" customHeight="1">
      <c r="A126" s="10" t="s">
        <v>168</v>
      </c>
      <c r="B126" s="20"/>
      <c r="C126" s="2"/>
      <c r="D126" s="16" t="s">
        <v>123</v>
      </c>
      <c r="E126" s="28">
        <v>-2970583</v>
      </c>
    </row>
    <row r="127" spans="1:5" s="131" customFormat="1" ht="16.5" customHeight="1">
      <c r="A127" s="134"/>
      <c r="B127" s="20"/>
      <c r="C127" s="2"/>
      <c r="D127" s="16" t="s">
        <v>147</v>
      </c>
      <c r="E127" s="28">
        <v>2970583</v>
      </c>
    </row>
    <row r="128" spans="1:5" s="131" customFormat="1" ht="19.5" customHeight="1">
      <c r="A128" s="10" t="s">
        <v>169</v>
      </c>
      <c r="B128" s="10" t="s">
        <v>159</v>
      </c>
      <c r="C128" s="2">
        <v>5165000</v>
      </c>
      <c r="D128" s="16" t="s">
        <v>147</v>
      </c>
      <c r="E128" s="28">
        <v>5165000</v>
      </c>
    </row>
    <row r="129" spans="1:5" s="131" customFormat="1" ht="16.5" customHeight="1">
      <c r="A129" s="10" t="s">
        <v>170</v>
      </c>
      <c r="B129" s="10" t="s">
        <v>159</v>
      </c>
      <c r="C129" s="2">
        <v>121700</v>
      </c>
      <c r="D129" s="16" t="s">
        <v>162</v>
      </c>
      <c r="E129" s="28"/>
    </row>
    <row r="130" spans="1:5" s="131" customFormat="1" ht="16.5" customHeight="1">
      <c r="A130" s="10"/>
      <c r="B130" s="10"/>
      <c r="C130" s="2"/>
      <c r="D130" s="16" t="s">
        <v>118</v>
      </c>
      <c r="E130" s="28">
        <v>140000</v>
      </c>
    </row>
    <row r="131" spans="1:5" s="131" customFormat="1" ht="16.5" customHeight="1">
      <c r="A131" s="10"/>
      <c r="B131" s="10"/>
      <c r="C131" s="2"/>
      <c r="D131" s="16" t="s">
        <v>147</v>
      </c>
      <c r="E131" s="28">
        <v>-18300</v>
      </c>
    </row>
    <row r="132" spans="1:5" s="131" customFormat="1" ht="16.5" customHeight="1">
      <c r="A132" s="10" t="s">
        <v>171</v>
      </c>
      <c r="B132" s="10" t="s">
        <v>159</v>
      </c>
      <c r="C132" s="2">
        <v>65693415</v>
      </c>
      <c r="D132" s="16" t="s">
        <v>135</v>
      </c>
      <c r="E132" s="28">
        <v>65693415</v>
      </c>
    </row>
    <row r="133" spans="1:5" s="131" customFormat="1" ht="29.25" customHeight="1">
      <c r="A133" s="10" t="s">
        <v>187</v>
      </c>
      <c r="B133" s="10" t="s">
        <v>159</v>
      </c>
      <c r="C133" s="2">
        <v>1659002</v>
      </c>
      <c r="D133" s="16" t="s">
        <v>135</v>
      </c>
      <c r="E133" s="28">
        <v>1659002</v>
      </c>
    </row>
    <row r="134" spans="1:5" s="131" customFormat="1" ht="16.5" customHeight="1">
      <c r="A134" s="10" t="s">
        <v>172</v>
      </c>
      <c r="B134" s="10" t="s">
        <v>159</v>
      </c>
      <c r="C134" s="2">
        <v>-279523</v>
      </c>
      <c r="D134" s="16" t="s">
        <v>135</v>
      </c>
      <c r="E134" s="28">
        <v>-279523</v>
      </c>
    </row>
    <row r="135" spans="1:5" s="131" customFormat="1" ht="16.5" customHeight="1">
      <c r="A135" s="10" t="s">
        <v>173</v>
      </c>
      <c r="B135" s="10" t="s">
        <v>159</v>
      </c>
      <c r="C135" s="2">
        <v>4658223</v>
      </c>
      <c r="D135" s="16" t="s">
        <v>135</v>
      </c>
      <c r="E135" s="28">
        <v>4658223</v>
      </c>
    </row>
    <row r="136" spans="1:5" s="131" customFormat="1" ht="16.5" customHeight="1">
      <c r="A136" s="10" t="s">
        <v>188</v>
      </c>
      <c r="B136" s="10" t="s">
        <v>159</v>
      </c>
      <c r="C136" s="2">
        <v>-10000000</v>
      </c>
      <c r="D136" s="16" t="s">
        <v>135</v>
      </c>
      <c r="E136" s="28">
        <v>-10000000</v>
      </c>
    </row>
    <row r="137" spans="1:5" s="131" customFormat="1" ht="16.5" customHeight="1">
      <c r="A137" s="10" t="s">
        <v>189</v>
      </c>
      <c r="B137" s="10" t="s">
        <v>159</v>
      </c>
      <c r="C137" s="2">
        <v>-2603303</v>
      </c>
      <c r="D137" s="16" t="s">
        <v>135</v>
      </c>
      <c r="E137" s="28">
        <v>-2603303</v>
      </c>
    </row>
    <row r="138" spans="1:5" s="131" customFormat="1" ht="30" customHeight="1">
      <c r="A138" s="10" t="s">
        <v>174</v>
      </c>
      <c r="B138" s="10" t="s">
        <v>159</v>
      </c>
      <c r="C138" s="2">
        <v>1408226</v>
      </c>
      <c r="D138" s="16" t="s">
        <v>135</v>
      </c>
      <c r="E138" s="28">
        <v>1408226</v>
      </c>
    </row>
    <row r="139" spans="1:5" s="131" customFormat="1" ht="16.5" customHeight="1">
      <c r="A139" s="10" t="s">
        <v>175</v>
      </c>
      <c r="B139" s="10" t="s">
        <v>159</v>
      </c>
      <c r="C139" s="2">
        <v>901</v>
      </c>
      <c r="D139" s="16" t="s">
        <v>135</v>
      </c>
      <c r="E139" s="28">
        <v>901</v>
      </c>
    </row>
    <row r="140" spans="1:5" s="131" customFormat="1" ht="16.5" customHeight="1">
      <c r="A140" s="10" t="s">
        <v>176</v>
      </c>
      <c r="B140" s="10" t="s">
        <v>159</v>
      </c>
      <c r="C140" s="2">
        <v>-39385866</v>
      </c>
      <c r="D140" s="16" t="s">
        <v>140</v>
      </c>
      <c r="E140" s="28">
        <v>-39385866</v>
      </c>
    </row>
    <row r="141" spans="1:5" s="131" customFormat="1" ht="16.5" customHeight="1">
      <c r="A141" s="10" t="s">
        <v>177</v>
      </c>
      <c r="B141" s="10"/>
      <c r="C141" s="2"/>
      <c r="D141" s="16" t="s">
        <v>140</v>
      </c>
      <c r="E141" s="28">
        <v>13128011</v>
      </c>
    </row>
    <row r="142" spans="1:5" s="131" customFormat="1" ht="16.5" customHeight="1">
      <c r="A142" s="10"/>
      <c r="B142" s="10"/>
      <c r="C142" s="2"/>
      <c r="D142" s="16" t="s">
        <v>178</v>
      </c>
      <c r="E142" s="28">
        <v>-13128011</v>
      </c>
    </row>
    <row r="143" spans="1:5" s="131" customFormat="1" ht="16.5" customHeight="1" thickBot="1">
      <c r="A143" s="143" t="s">
        <v>179</v>
      </c>
      <c r="B143" s="143" t="s">
        <v>180</v>
      </c>
      <c r="C143" s="24">
        <v>204434384</v>
      </c>
      <c r="D143" s="144" t="s">
        <v>140</v>
      </c>
      <c r="E143" s="145">
        <v>204434384</v>
      </c>
    </row>
    <row r="144" spans="1:5" s="131" customFormat="1" ht="16.5" customHeight="1" thickBot="1">
      <c r="A144" s="147" t="s">
        <v>8</v>
      </c>
      <c r="B144" s="148"/>
      <c r="C144" s="149">
        <f>SUM(C115:C143)</f>
        <v>240901029</v>
      </c>
      <c r="D144" s="149" t="s">
        <v>8</v>
      </c>
      <c r="E144" s="149">
        <f>SUM(E115:E143)</f>
        <v>240901029</v>
      </c>
    </row>
    <row r="145" spans="1:5" s="132" customFormat="1" ht="16.5" customHeight="1" thickBot="1">
      <c r="A145" s="154" t="s">
        <v>181</v>
      </c>
      <c r="B145" s="155"/>
      <c r="C145" s="156">
        <f>SUM(C17+C38+C48+C58+C65+C69+C85+C101+C112+C144)</f>
        <v>314340915</v>
      </c>
      <c r="D145" s="157" t="s">
        <v>192</v>
      </c>
      <c r="E145" s="158">
        <f t="shared" ref="E145" si="5">SUM(E17+E38+E48+E58+E65+E69+E85+E101+E112+E144)</f>
        <v>314340915</v>
      </c>
    </row>
    <row r="146" spans="1:5" ht="16.5" customHeight="1">
      <c r="A146" s="150"/>
      <c r="B146" s="150"/>
      <c r="C146" s="151"/>
      <c r="D146" s="152"/>
      <c r="E146" s="153"/>
    </row>
    <row r="147" spans="1:5" ht="16.5" customHeight="1">
      <c r="A147" s="146"/>
      <c r="B147" s="146"/>
      <c r="C147" s="146"/>
      <c r="D147" s="146"/>
      <c r="E147" s="146"/>
    </row>
    <row r="148" spans="1:5" ht="16.5" customHeight="1">
      <c r="A148" s="146"/>
      <c r="B148" s="146"/>
      <c r="C148" s="146"/>
      <c r="D148" s="146"/>
      <c r="E148" s="146"/>
    </row>
    <row r="149" spans="1:5" ht="16.5" customHeight="1">
      <c r="A149" s="146"/>
      <c r="B149" s="146"/>
      <c r="C149" s="146"/>
      <c r="D149" s="146"/>
      <c r="E149" s="146"/>
    </row>
    <row r="150" spans="1:5" ht="16.5" customHeight="1">
      <c r="A150" s="146"/>
      <c r="B150" s="146"/>
      <c r="C150" s="146"/>
      <c r="D150" s="146"/>
      <c r="E150" s="146"/>
    </row>
    <row r="151" spans="1:5" ht="16.5" customHeight="1">
      <c r="A151" s="146"/>
      <c r="B151" s="146"/>
      <c r="C151" s="146"/>
      <c r="D151" s="146"/>
      <c r="E151" s="146"/>
    </row>
    <row r="152" spans="1:5" ht="16.5" customHeight="1">
      <c r="A152" s="146"/>
      <c r="B152" s="146"/>
      <c r="C152" s="146"/>
      <c r="D152" s="146"/>
      <c r="E152" s="146"/>
    </row>
    <row r="153" spans="1:5" ht="16.5" customHeight="1">
      <c r="A153" s="146"/>
      <c r="B153" s="146"/>
      <c r="C153" s="146"/>
      <c r="D153" s="146"/>
      <c r="E153" s="146"/>
    </row>
    <row r="154" spans="1:5" ht="16.5" customHeight="1">
      <c r="A154" s="146"/>
      <c r="B154" s="146"/>
      <c r="C154" s="146"/>
      <c r="D154" s="146"/>
      <c r="E154" s="146"/>
    </row>
    <row r="155" spans="1:5" ht="16.5" customHeight="1">
      <c r="A155" s="146"/>
      <c r="B155" s="146"/>
      <c r="C155" s="146"/>
      <c r="D155" s="146"/>
      <c r="E155" s="146"/>
    </row>
    <row r="156" spans="1:5" ht="16.5" customHeight="1">
      <c r="A156" s="146"/>
      <c r="B156" s="146"/>
      <c r="C156" s="146"/>
      <c r="D156" s="146"/>
      <c r="E156" s="146"/>
    </row>
    <row r="157" spans="1:5" ht="16.5" customHeight="1">
      <c r="A157" s="146"/>
      <c r="B157" s="146"/>
      <c r="C157" s="146"/>
      <c r="D157" s="146"/>
      <c r="E157" s="146"/>
    </row>
  </sheetData>
  <mergeCells count="15">
    <mergeCell ref="D36:D37"/>
    <mergeCell ref="E36:E37"/>
    <mergeCell ref="A1:E1"/>
    <mergeCell ref="D2:E2"/>
    <mergeCell ref="A3:A4"/>
    <mergeCell ref="C3:C4"/>
    <mergeCell ref="E3:E4"/>
    <mergeCell ref="A31:A33"/>
    <mergeCell ref="B31:B33"/>
    <mergeCell ref="C31:C33"/>
    <mergeCell ref="D31:D33"/>
    <mergeCell ref="E31:E33"/>
    <mergeCell ref="A36:A37"/>
    <mergeCell ref="B36:B37"/>
    <mergeCell ref="C36:C37"/>
  </mergeCells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>
    <oddHeader xml:space="preserve">&amp;RA Pü/14-1/2023. sz. előterjesztés 2. melléklete
a 7/2022. (II.25.)  önkormányzati rendelet 
8.5. melléklete 
</oddHeader>
    <oddFooter>&amp;L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4"/>
  <sheetViews>
    <sheetView view="pageLayout" topLeftCell="C1" workbookViewId="0">
      <selection activeCell="D43" sqref="D43"/>
    </sheetView>
  </sheetViews>
  <sheetFormatPr defaultRowHeight="15.75"/>
  <cols>
    <col min="1" max="1" width="43.7109375" style="33" customWidth="1"/>
    <col min="2" max="2" width="18.85546875" style="33" customWidth="1"/>
    <col min="3" max="3" width="17.140625" style="33" customWidth="1"/>
    <col min="4" max="4" width="16.85546875" style="33" customWidth="1"/>
    <col min="5" max="5" width="17.140625" style="33" customWidth="1"/>
    <col min="6" max="6" width="17.7109375" style="35" customWidth="1"/>
    <col min="7" max="7" width="18" style="35" customWidth="1"/>
    <col min="8" max="8" width="17.42578125" style="35" customWidth="1"/>
    <col min="9" max="16384" width="9.140625" style="33"/>
  </cols>
  <sheetData>
    <row r="1" spans="1:8" ht="42.75" customHeight="1">
      <c r="A1" s="30" t="s">
        <v>11</v>
      </c>
      <c r="B1" s="31" t="s">
        <v>33</v>
      </c>
      <c r="C1" s="31" t="s">
        <v>34</v>
      </c>
      <c r="D1" s="31" t="s">
        <v>12</v>
      </c>
      <c r="E1" s="32" t="s">
        <v>13</v>
      </c>
      <c r="F1" s="31" t="s">
        <v>14</v>
      </c>
      <c r="G1" s="31" t="s">
        <v>15</v>
      </c>
      <c r="H1" s="31" t="s">
        <v>31</v>
      </c>
    </row>
    <row r="2" spans="1:8" ht="17.25" customHeight="1">
      <c r="A2" s="34" t="s">
        <v>16</v>
      </c>
      <c r="B2" s="35"/>
      <c r="C2" s="35" t="s">
        <v>17</v>
      </c>
      <c r="D2" s="35"/>
      <c r="E2" s="36"/>
    </row>
    <row r="3" spans="1:8" ht="15" customHeight="1">
      <c r="A3" s="37" t="s">
        <v>18</v>
      </c>
      <c r="B3" s="35"/>
      <c r="C3" s="35"/>
      <c r="D3" s="35"/>
      <c r="E3" s="36"/>
    </row>
    <row r="4" spans="1:8" ht="13.5" customHeight="1">
      <c r="A4" s="38" t="s">
        <v>35</v>
      </c>
      <c r="B4" s="39">
        <v>379501883</v>
      </c>
      <c r="C4" s="39">
        <v>379501883</v>
      </c>
      <c r="D4" s="39">
        <v>379501883</v>
      </c>
      <c r="E4" s="40">
        <v>370407145</v>
      </c>
      <c r="F4" s="40">
        <v>376559987</v>
      </c>
      <c r="G4" s="39">
        <v>395254075</v>
      </c>
      <c r="H4" s="39">
        <v>445163991</v>
      </c>
    </row>
    <row r="5" spans="1:8" ht="14.25" customHeight="1">
      <c r="A5" s="38" t="s">
        <v>36</v>
      </c>
      <c r="B5" s="39">
        <v>164000000</v>
      </c>
      <c r="C5" s="39">
        <v>164000000</v>
      </c>
      <c r="D5" s="39">
        <v>164000000</v>
      </c>
      <c r="E5" s="40">
        <v>151000000</v>
      </c>
      <c r="F5" s="40">
        <v>151000000</v>
      </c>
      <c r="G5" s="39">
        <v>151000000</v>
      </c>
      <c r="H5" s="39">
        <v>151829221</v>
      </c>
    </row>
    <row r="6" spans="1:8" ht="13.5" customHeight="1">
      <c r="A6" s="38" t="s">
        <v>37</v>
      </c>
      <c r="B6" s="39">
        <v>1040000000</v>
      </c>
      <c r="C6" s="39">
        <v>1040015300</v>
      </c>
      <c r="D6" s="39">
        <v>1041023800</v>
      </c>
      <c r="E6" s="40">
        <v>1043269148</v>
      </c>
      <c r="F6" s="40">
        <v>1103468516</v>
      </c>
      <c r="G6" s="39">
        <v>1216741218</v>
      </c>
      <c r="H6" s="39">
        <v>1191451791</v>
      </c>
    </row>
    <row r="7" spans="1:8" ht="28.5" customHeight="1">
      <c r="A7" s="41" t="s">
        <v>38</v>
      </c>
      <c r="B7" s="39">
        <v>1560924330</v>
      </c>
      <c r="C7" s="39">
        <v>1575343046</v>
      </c>
      <c r="D7" s="39">
        <v>1590837697</v>
      </c>
      <c r="E7" s="40">
        <v>1590837697</v>
      </c>
      <c r="F7" s="40">
        <v>1609307728</v>
      </c>
      <c r="G7" s="39">
        <v>1642613853</v>
      </c>
      <c r="H7" s="39">
        <v>1697462977</v>
      </c>
    </row>
    <row r="8" spans="1:8">
      <c r="A8" s="38" t="s">
        <v>39</v>
      </c>
      <c r="B8" s="39">
        <v>200000000</v>
      </c>
      <c r="C8" s="39">
        <v>200000000</v>
      </c>
      <c r="D8" s="39">
        <v>200000000</v>
      </c>
      <c r="E8" s="40">
        <v>200000000</v>
      </c>
      <c r="F8" s="40">
        <v>200000000</v>
      </c>
      <c r="G8" s="39">
        <v>200000000</v>
      </c>
      <c r="H8" s="39">
        <v>200000000</v>
      </c>
    </row>
    <row r="9" spans="1:8">
      <c r="A9" s="41" t="s">
        <v>40</v>
      </c>
      <c r="B9" s="39">
        <v>670133654</v>
      </c>
      <c r="C9" s="39">
        <v>716862593</v>
      </c>
      <c r="D9" s="39">
        <v>811483447</v>
      </c>
      <c r="E9" s="40">
        <v>838328363</v>
      </c>
      <c r="F9" s="40">
        <v>871107745</v>
      </c>
      <c r="G9" s="39">
        <v>898742446</v>
      </c>
      <c r="H9" s="39">
        <v>925929654</v>
      </c>
    </row>
    <row r="10" spans="1:8" ht="31.5">
      <c r="A10" s="41" t="s">
        <v>41</v>
      </c>
      <c r="B10" s="39">
        <v>335061938</v>
      </c>
      <c r="C10" s="39">
        <v>335061938</v>
      </c>
      <c r="D10" s="39">
        <v>335061938</v>
      </c>
      <c r="E10" s="40">
        <v>475849198</v>
      </c>
      <c r="F10" s="40">
        <v>475849198</v>
      </c>
      <c r="G10" s="39">
        <v>475849198</v>
      </c>
      <c r="H10" s="39">
        <v>577838668</v>
      </c>
    </row>
    <row r="11" spans="1:8" ht="14.25" customHeight="1">
      <c r="A11" s="38" t="s">
        <v>42</v>
      </c>
      <c r="B11" s="39"/>
      <c r="C11" s="39"/>
      <c r="D11" s="39"/>
      <c r="E11" s="40"/>
      <c r="F11" s="40"/>
      <c r="G11" s="39"/>
      <c r="H11" s="39"/>
    </row>
    <row r="12" spans="1:8">
      <c r="A12" s="38" t="s">
        <v>19</v>
      </c>
      <c r="B12" s="39">
        <v>8000000</v>
      </c>
      <c r="C12" s="39">
        <v>8000000</v>
      </c>
      <c r="D12" s="39">
        <v>8300000</v>
      </c>
      <c r="E12" s="40">
        <v>8000000</v>
      </c>
      <c r="F12" s="40">
        <v>8000000</v>
      </c>
      <c r="G12" s="40">
        <v>8000000</v>
      </c>
      <c r="H12" s="39">
        <v>8000000</v>
      </c>
    </row>
    <row r="13" spans="1:8">
      <c r="A13" s="38" t="s">
        <v>20</v>
      </c>
      <c r="B13" s="39">
        <v>450000000</v>
      </c>
      <c r="C13" s="39">
        <v>450000000</v>
      </c>
      <c r="D13" s="39">
        <v>450000000</v>
      </c>
      <c r="E13" s="40">
        <v>450000000</v>
      </c>
      <c r="F13" s="40">
        <v>450000000</v>
      </c>
      <c r="G13" s="40">
        <v>450000000</v>
      </c>
      <c r="H13" s="39">
        <v>450000000</v>
      </c>
    </row>
    <row r="14" spans="1:8" ht="18.75" customHeight="1">
      <c r="A14" s="42" t="s">
        <v>43</v>
      </c>
      <c r="B14" s="39">
        <v>53948825</v>
      </c>
      <c r="C14" s="39">
        <v>53948825</v>
      </c>
      <c r="D14" s="39">
        <v>53948825</v>
      </c>
      <c r="E14" s="40">
        <v>53948825</v>
      </c>
      <c r="F14" s="40">
        <v>53948825</v>
      </c>
      <c r="G14" s="40">
        <v>53948825</v>
      </c>
      <c r="H14" s="39">
        <v>53948825</v>
      </c>
    </row>
    <row r="15" spans="1:8">
      <c r="A15" s="38" t="s">
        <v>21</v>
      </c>
      <c r="B15" s="39">
        <v>32655840</v>
      </c>
      <c r="C15" s="39">
        <v>32655840</v>
      </c>
      <c r="D15" s="39">
        <v>32655840</v>
      </c>
      <c r="E15" s="40">
        <v>57881518</v>
      </c>
      <c r="F15" s="40">
        <v>57881518</v>
      </c>
      <c r="G15" s="40">
        <v>57881518</v>
      </c>
      <c r="H15" s="39">
        <v>60710518</v>
      </c>
    </row>
    <row r="16" spans="1:8" ht="30" customHeight="1">
      <c r="A16" s="41" t="s">
        <v>22</v>
      </c>
      <c r="B16" s="39">
        <v>0</v>
      </c>
      <c r="C16" s="39">
        <v>433428665</v>
      </c>
      <c r="D16" s="39">
        <v>433428665</v>
      </c>
      <c r="E16" s="40">
        <v>433428665</v>
      </c>
      <c r="F16" s="40">
        <v>433428665</v>
      </c>
      <c r="G16" s="39">
        <v>433428665</v>
      </c>
      <c r="H16" s="39">
        <v>433428665</v>
      </c>
    </row>
    <row r="17" spans="1:8" s="45" customFormat="1" ht="15" customHeight="1">
      <c r="A17" s="43" t="s">
        <v>23</v>
      </c>
      <c r="B17" s="44">
        <f t="shared" ref="B17:D17" si="0">SUM(B4:B16)</f>
        <v>4894226470</v>
      </c>
      <c r="C17" s="44">
        <f t="shared" si="0"/>
        <v>5388818090</v>
      </c>
      <c r="D17" s="44">
        <f t="shared" si="0"/>
        <v>5500242095</v>
      </c>
      <c r="E17" s="44">
        <f>SUM(E4:E16)</f>
        <v>5672950559</v>
      </c>
      <c r="F17" s="44">
        <f>SUM(F4:F16)</f>
        <v>5790552182</v>
      </c>
      <c r="G17" s="44">
        <f>SUM(G4:G16)</f>
        <v>5983459798</v>
      </c>
      <c r="H17" s="44">
        <f>SUM(H4:H16)</f>
        <v>6195764310</v>
      </c>
    </row>
    <row r="18" spans="1:8" s="45" customFormat="1" ht="5.25" customHeight="1">
      <c r="A18" s="43"/>
      <c r="B18" s="44"/>
      <c r="C18" s="44"/>
      <c r="D18" s="44"/>
      <c r="E18" s="46"/>
      <c r="F18" s="40"/>
      <c r="G18" s="44"/>
      <c r="H18" s="44"/>
    </row>
    <row r="19" spans="1:8" ht="14.25" customHeight="1">
      <c r="A19" s="37" t="s">
        <v>24</v>
      </c>
      <c r="B19" s="44">
        <v>210394202</v>
      </c>
      <c r="C19" s="44">
        <v>210394202</v>
      </c>
      <c r="D19" s="44">
        <v>210394202</v>
      </c>
      <c r="E19" s="44">
        <v>210394202</v>
      </c>
      <c r="F19" s="44">
        <v>206000000</v>
      </c>
      <c r="G19" s="47">
        <v>206000000</v>
      </c>
      <c r="H19" s="39">
        <v>210394202</v>
      </c>
    </row>
    <row r="20" spans="1:8" ht="15" customHeight="1">
      <c r="A20" s="48" t="s">
        <v>25</v>
      </c>
      <c r="B20" s="49">
        <f t="shared" ref="B20:H20" si="1">SUM(B17:B19)</f>
        <v>5104620672</v>
      </c>
      <c r="C20" s="49">
        <f t="shared" si="1"/>
        <v>5599212292</v>
      </c>
      <c r="D20" s="49">
        <f t="shared" si="1"/>
        <v>5710636297</v>
      </c>
      <c r="E20" s="50">
        <f t="shared" si="1"/>
        <v>5883344761</v>
      </c>
      <c r="F20" s="50">
        <f t="shared" si="1"/>
        <v>5996552182</v>
      </c>
      <c r="G20" s="49">
        <f t="shared" si="1"/>
        <v>6189459798</v>
      </c>
      <c r="H20" s="49">
        <f t="shared" si="1"/>
        <v>6406158512</v>
      </c>
    </row>
    <row r="21" spans="1:8" ht="4.5" customHeight="1">
      <c r="A21" s="35"/>
      <c r="B21" s="51"/>
      <c r="C21" s="51"/>
      <c r="D21" s="51"/>
      <c r="E21" s="52"/>
      <c r="F21" s="51"/>
      <c r="G21" s="51"/>
      <c r="H21" s="51"/>
    </row>
    <row r="22" spans="1:8" ht="15" customHeight="1">
      <c r="A22" s="34" t="s">
        <v>26</v>
      </c>
      <c r="B22" s="51"/>
      <c r="C22" s="51"/>
      <c r="D22" s="51"/>
      <c r="E22" s="52"/>
      <c r="F22" s="51"/>
      <c r="G22" s="51"/>
      <c r="H22" s="51"/>
    </row>
    <row r="23" spans="1:8" ht="15" customHeight="1">
      <c r="A23" s="37" t="s">
        <v>18</v>
      </c>
      <c r="B23" s="51"/>
      <c r="C23" s="51"/>
      <c r="D23" s="51"/>
      <c r="E23" s="52"/>
      <c r="F23" s="51"/>
      <c r="G23" s="51"/>
      <c r="H23" s="51"/>
    </row>
    <row r="24" spans="1:8" ht="15" customHeight="1">
      <c r="A24" s="38" t="s">
        <v>44</v>
      </c>
      <c r="B24" s="39">
        <v>1997189308</v>
      </c>
      <c r="C24" s="39">
        <v>2076157123</v>
      </c>
      <c r="D24" s="39">
        <v>2115341152</v>
      </c>
      <c r="E24" s="40">
        <v>2132592333</v>
      </c>
      <c r="F24" s="40">
        <v>2167152388</v>
      </c>
      <c r="G24" s="39">
        <v>2191866453</v>
      </c>
      <c r="H24" s="39">
        <v>2194319176</v>
      </c>
    </row>
    <row r="25" spans="1:8">
      <c r="A25" s="38" t="s">
        <v>45</v>
      </c>
      <c r="B25" s="39">
        <v>247705649</v>
      </c>
      <c r="C25" s="39">
        <v>257443596</v>
      </c>
      <c r="D25" s="39">
        <v>262127819</v>
      </c>
      <c r="E25" s="40">
        <v>264239797</v>
      </c>
      <c r="F25" s="40">
        <v>267281145</v>
      </c>
      <c r="G25" s="39">
        <v>269714683</v>
      </c>
      <c r="H25" s="39">
        <v>278644103</v>
      </c>
    </row>
    <row r="26" spans="1:8">
      <c r="A26" s="38" t="s">
        <v>46</v>
      </c>
      <c r="B26" s="39">
        <v>36000000</v>
      </c>
      <c r="C26" s="39">
        <v>36000000</v>
      </c>
      <c r="D26" s="39">
        <v>36000000</v>
      </c>
      <c r="E26" s="40">
        <v>35823000</v>
      </c>
      <c r="F26" s="40">
        <v>35823000</v>
      </c>
      <c r="G26" s="39">
        <v>30486000</v>
      </c>
      <c r="H26" s="39">
        <v>33772229</v>
      </c>
    </row>
    <row r="27" spans="1:8">
      <c r="A27" s="38" t="s">
        <v>47</v>
      </c>
      <c r="B27" s="39">
        <v>1329970609</v>
      </c>
      <c r="C27" s="39">
        <v>1522477358</v>
      </c>
      <c r="D27" s="39">
        <v>1543449637</v>
      </c>
      <c r="E27" s="40">
        <v>1525502160</v>
      </c>
      <c r="F27" s="40">
        <v>1537521422</v>
      </c>
      <c r="G27" s="39">
        <v>1681880888</v>
      </c>
      <c r="H27" s="39">
        <v>1571035064</v>
      </c>
    </row>
    <row r="28" spans="1:8">
      <c r="A28" s="53" t="s">
        <v>48</v>
      </c>
      <c r="B28" s="39">
        <v>185541374</v>
      </c>
      <c r="C28" s="39">
        <v>212008948</v>
      </c>
      <c r="D28" s="39">
        <v>219903108</v>
      </c>
      <c r="E28" s="40">
        <v>219932218</v>
      </c>
      <c r="F28" s="40">
        <v>249189479</v>
      </c>
      <c r="G28" s="39">
        <v>270243058</v>
      </c>
      <c r="H28" s="39">
        <v>505685330</v>
      </c>
    </row>
    <row r="29" spans="1:8">
      <c r="A29" s="53" t="s">
        <v>49</v>
      </c>
      <c r="B29" s="39">
        <v>589480905</v>
      </c>
      <c r="C29" s="39">
        <v>760695185</v>
      </c>
      <c r="D29" s="39">
        <v>576012005</v>
      </c>
      <c r="E29" s="40">
        <v>448201297</v>
      </c>
      <c r="F29" s="40">
        <v>455530792</v>
      </c>
      <c r="G29" s="39">
        <v>461214760</v>
      </c>
      <c r="H29" s="39">
        <v>462607107</v>
      </c>
    </row>
    <row r="30" spans="1:8">
      <c r="A30" s="53" t="s">
        <v>50</v>
      </c>
      <c r="B30" s="39">
        <v>217228827</v>
      </c>
      <c r="C30" s="39">
        <v>232926082</v>
      </c>
      <c r="D30" s="39">
        <v>227116082</v>
      </c>
      <c r="E30" s="40">
        <v>456068573</v>
      </c>
      <c r="F30" s="40">
        <v>483068573</v>
      </c>
      <c r="G30" s="39">
        <v>483068573</v>
      </c>
      <c r="H30" s="39">
        <v>505161295</v>
      </c>
    </row>
    <row r="31" spans="1:8">
      <c r="A31" s="53" t="s">
        <v>51</v>
      </c>
      <c r="B31" s="39"/>
      <c r="C31" s="39"/>
      <c r="D31" s="39"/>
      <c r="E31" s="40"/>
      <c r="F31" s="40"/>
      <c r="G31" s="39"/>
      <c r="H31" s="39"/>
    </row>
    <row r="32" spans="1:8" ht="15" customHeight="1">
      <c r="A32" s="53" t="s">
        <v>52</v>
      </c>
      <c r="B32" s="39">
        <v>8000000</v>
      </c>
      <c r="C32" s="39">
        <v>8000000</v>
      </c>
      <c r="D32" s="39">
        <v>236882494</v>
      </c>
      <c r="E32" s="40">
        <v>307481383</v>
      </c>
      <c r="F32" s="40">
        <v>307481383</v>
      </c>
      <c r="G32" s="40">
        <v>307481383</v>
      </c>
      <c r="H32" s="39">
        <v>307481383</v>
      </c>
    </row>
    <row r="33" spans="1:8">
      <c r="A33" s="53" t="s">
        <v>53</v>
      </c>
      <c r="B33" s="39">
        <v>7000000</v>
      </c>
      <c r="C33" s="39">
        <v>7000000</v>
      </c>
      <c r="D33" s="39">
        <v>7300000</v>
      </c>
      <c r="E33" s="40">
        <v>7000000</v>
      </c>
      <c r="F33" s="40">
        <v>7000000</v>
      </c>
      <c r="G33" s="40">
        <v>7000000</v>
      </c>
      <c r="H33" s="39">
        <v>7000000</v>
      </c>
    </row>
    <row r="34" spans="1:8">
      <c r="A34" s="54" t="s">
        <v>54</v>
      </c>
      <c r="B34" s="39"/>
      <c r="C34" s="39"/>
      <c r="D34" s="39"/>
      <c r="E34" s="40"/>
      <c r="F34" s="40"/>
      <c r="G34" s="40"/>
      <c r="H34" s="39"/>
    </row>
    <row r="35" spans="1:8">
      <c r="A35" s="54" t="s">
        <v>55</v>
      </c>
      <c r="B35" s="39">
        <v>36504000</v>
      </c>
      <c r="C35" s="39">
        <v>36504000</v>
      </c>
      <c r="D35" s="39">
        <v>36504000</v>
      </c>
      <c r="E35" s="39">
        <v>36504000</v>
      </c>
      <c r="F35" s="39">
        <v>36504000</v>
      </c>
      <c r="G35" s="39">
        <v>36504000</v>
      </c>
      <c r="H35" s="39">
        <v>36504000</v>
      </c>
    </row>
    <row r="36" spans="1:8">
      <c r="A36" s="55" t="s">
        <v>56</v>
      </c>
      <c r="B36" s="39">
        <v>450000000</v>
      </c>
      <c r="C36" s="39">
        <v>450000000</v>
      </c>
      <c r="D36" s="39">
        <v>450000000</v>
      </c>
      <c r="E36" s="39">
        <v>450000000</v>
      </c>
      <c r="F36" s="39">
        <v>450000000</v>
      </c>
      <c r="G36" s="39">
        <v>450000000</v>
      </c>
      <c r="H36" s="39">
        <v>450000000</v>
      </c>
    </row>
    <row r="37" spans="1:8" ht="15" customHeight="1">
      <c r="A37" s="55" t="s">
        <v>57</v>
      </c>
      <c r="B37" s="39"/>
      <c r="C37" s="39"/>
      <c r="D37" s="39"/>
      <c r="E37" s="40"/>
      <c r="F37" s="40"/>
      <c r="G37" s="39"/>
      <c r="H37" s="39">
        <v>53948825</v>
      </c>
    </row>
    <row r="38" spans="1:8" ht="15" customHeight="1">
      <c r="A38" s="48" t="s">
        <v>27</v>
      </c>
      <c r="B38" s="51">
        <f t="shared" ref="B38:H38" si="2">SUM(B24:B37)</f>
        <v>5104620672</v>
      </c>
      <c r="C38" s="51">
        <f t="shared" si="2"/>
        <v>5599212292</v>
      </c>
      <c r="D38" s="51">
        <f t="shared" si="2"/>
        <v>5710636297</v>
      </c>
      <c r="E38" s="51">
        <f t="shared" si="2"/>
        <v>5883344761</v>
      </c>
      <c r="F38" s="51">
        <f t="shared" si="2"/>
        <v>5996552182</v>
      </c>
      <c r="G38" s="51">
        <f t="shared" si="2"/>
        <v>6189459798</v>
      </c>
      <c r="H38" s="51">
        <f t="shared" si="2"/>
        <v>6406158512</v>
      </c>
    </row>
    <row r="39" spans="1:8">
      <c r="F39" s="56"/>
      <c r="G39" s="56"/>
      <c r="H39" s="56"/>
    </row>
    <row r="40" spans="1:8">
      <c r="F40" s="56"/>
      <c r="G40" s="56"/>
      <c r="H40" s="56"/>
    </row>
    <row r="41" spans="1:8">
      <c r="F41" s="56"/>
      <c r="G41" s="56"/>
      <c r="H41" s="56"/>
    </row>
    <row r="42" spans="1:8">
      <c r="F42" s="56"/>
      <c r="G42" s="56"/>
      <c r="H42" s="56"/>
    </row>
    <row r="43" spans="1:8">
      <c r="F43" s="56"/>
      <c r="G43" s="56"/>
      <c r="H43" s="56"/>
    </row>
    <row r="44" spans="1:8">
      <c r="F44" s="57"/>
      <c r="G44" s="57"/>
      <c r="H44" s="57"/>
    </row>
  </sheetData>
  <pageMargins left="0.70866141732283472" right="0.70866141732283472" top="0.86614173228346458" bottom="0.48333333333333334" header="0.31496062992125984" footer="0.31496062992125984"/>
  <pageSetup paperSize="9" scale="80" orientation="landscape" r:id="rId1"/>
  <headerFooter>
    <oddHeader>&amp;C&amp;"Arial,Félkövér"
Költségvetési előirányzat módosítások (2022.)&amp;R&amp;9A Pü/14-2/2023. sz. előterjesztés 3. melléklete a 7/2022. (II.25.) önkormányzati rendelet 9.5 melléklete adatok Ft-ban</oddHeader>
    <oddFooter>&amp;C&amp;7&amp;Z&amp;F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Céljelleggel érk.</vt:lpstr>
      <vt:lpstr>Többlettám. nem.j.</vt:lpstr>
      <vt:lpstr>Előir. mód.</vt:lpstr>
      <vt:lpstr>'Többlettám. nem.j.'!Nyomtatási_cím</vt:lpstr>
      <vt:lpstr>'Céljelleggel érk.'!Nyomtatási_terület</vt:lpstr>
      <vt:lpstr>'Előir. mód.'!Nyomtatási_terület</vt:lpstr>
      <vt:lpstr>'Többlettám. nem.j.'!Nyomtatási_terület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2023-05-10T12:20:36Z</cp:lastPrinted>
  <dcterms:created xsi:type="dcterms:W3CDTF">2014-09-26T08:28:17Z</dcterms:created>
  <dcterms:modified xsi:type="dcterms:W3CDTF">2023-05-10T12:25:23Z</dcterms:modified>
</cp:coreProperties>
</file>