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estületi_\2025. június 26\Nyilvános ülés\"/>
    </mc:Choice>
  </mc:AlternateContent>
  <bookViews>
    <workbookView xWindow="0" yWindow="0" windowWidth="28800" windowHeight="12300" activeTab="4"/>
  </bookViews>
  <sheets>
    <sheet name="Céljelleggel 7 mell." sheetId="2" r:id="rId1"/>
    <sheet name="Kimutatás 8 mell." sheetId="1" r:id="rId2"/>
    <sheet name="Előir. mód. 9.mell." sheetId="5" r:id="rId3"/>
    <sheet name="Maradv. 10. mell. " sheetId="7" r:id="rId4"/>
    <sheet name="3.4.3 közbeszerzési terv" sheetId="8" r:id="rId5"/>
    <sheet name="Vis maior 2025. 6. mell." sheetId="6" r:id="rId6"/>
  </sheets>
  <definedNames>
    <definedName name="_xlnm.Print_Titles" localSheetId="1">'Kimutatás 8 mell.'!$1:$4</definedName>
    <definedName name="_xlnm.Print_Titles" localSheetId="3">'Maradv. 10. mell. '!$2:$3</definedName>
    <definedName name="_xlnm.Print_Area" localSheetId="0">'Céljelleggel 7 mell.'!$A$1:$E$18</definedName>
    <definedName name="_xlnm.Print_Area" localSheetId="2">'Előir. mód. 9.mell.'!$A$1:$H$30</definedName>
    <definedName name="_xlnm.Print_Area" localSheetId="1">'Kimutatás 8 mell.'!$A$1:$E$180</definedName>
    <definedName name="_xlnm.Print_Area" localSheetId="3">'Maradv. 10. mell. '!$A$2:$I$93</definedName>
    <definedName name="_xlnm.Print_Area" localSheetId="5">'Vis maior 2025. 6. mell.'!$A$1:$B$36</definedName>
  </definedNames>
  <calcPr calcId="162913"/>
</workbook>
</file>

<file path=xl/calcChain.xml><?xml version="1.0" encoding="utf-8"?>
<calcChain xmlns="http://schemas.openxmlformats.org/spreadsheetml/2006/main">
  <c r="B36" i="6" l="1"/>
  <c r="B34" i="6"/>
  <c r="B9" i="6"/>
  <c r="E185" i="1"/>
  <c r="C171" i="1" l="1"/>
  <c r="E171" i="1"/>
  <c r="E91" i="1" l="1"/>
  <c r="C91" i="1"/>
  <c r="E29" i="1" l="1"/>
  <c r="C29" i="1"/>
  <c r="C185" i="1" l="1"/>
  <c r="I91" i="7" l="1"/>
  <c r="G91" i="7"/>
  <c r="F91" i="7"/>
  <c r="E91" i="7"/>
  <c r="B91" i="7"/>
  <c r="I81" i="7"/>
  <c r="G81" i="7"/>
  <c r="E81" i="7"/>
  <c r="D81" i="7"/>
  <c r="C81" i="7"/>
  <c r="F79" i="7"/>
  <c r="F81" i="7" s="1"/>
  <c r="I77" i="7"/>
  <c r="F77" i="7"/>
  <c r="D77" i="7"/>
  <c r="C77" i="7"/>
  <c r="B77" i="7"/>
  <c r="I73" i="7"/>
  <c r="G73" i="7"/>
  <c r="F73" i="7"/>
  <c r="D73" i="7"/>
  <c r="C73" i="7"/>
  <c r="B73" i="7"/>
  <c r="I66" i="7"/>
  <c r="G66" i="7"/>
  <c r="F66" i="7"/>
  <c r="D66" i="7"/>
  <c r="C66" i="7"/>
  <c r="I59" i="7"/>
  <c r="G59" i="7"/>
  <c r="F59" i="7"/>
  <c r="E59" i="7"/>
  <c r="D59" i="7"/>
  <c r="C59" i="7"/>
  <c r="B59" i="7"/>
  <c r="I50" i="7"/>
  <c r="G50" i="7"/>
  <c r="F50" i="7"/>
  <c r="E50" i="7"/>
  <c r="D50" i="7"/>
  <c r="C50" i="7"/>
  <c r="B50" i="7"/>
  <c r="I46" i="7"/>
  <c r="G46" i="7"/>
  <c r="F46" i="7"/>
  <c r="E46" i="7"/>
  <c r="D46" i="7"/>
  <c r="C46" i="7"/>
  <c r="B46" i="7"/>
  <c r="I37" i="7"/>
  <c r="G37" i="7"/>
  <c r="F37" i="7"/>
  <c r="D37" i="7"/>
  <c r="C37" i="7"/>
  <c r="B37" i="7"/>
  <c r="I25" i="7"/>
  <c r="G25" i="7"/>
  <c r="F25" i="7"/>
  <c r="E25" i="7"/>
  <c r="D25" i="7"/>
  <c r="C25" i="7"/>
  <c r="B25" i="7"/>
  <c r="I16" i="7"/>
  <c r="G16" i="7"/>
  <c r="F16" i="7"/>
  <c r="E16" i="7"/>
  <c r="D16" i="7"/>
  <c r="C16" i="7"/>
  <c r="B16" i="7"/>
  <c r="I10" i="7"/>
  <c r="G10" i="7"/>
  <c r="G93" i="7" s="1"/>
  <c r="F10" i="7"/>
  <c r="E10" i="7"/>
  <c r="D10" i="7"/>
  <c r="C10" i="7"/>
  <c r="C93" i="7" s="1"/>
  <c r="B10" i="7"/>
  <c r="D93" i="7" l="1"/>
  <c r="E93" i="7"/>
  <c r="I93" i="7"/>
  <c r="B93" i="7"/>
  <c r="F93" i="7"/>
  <c r="C15" i="5" l="1"/>
  <c r="D15" i="5"/>
  <c r="E15" i="5"/>
  <c r="F15" i="5"/>
  <c r="G15" i="5"/>
  <c r="H15" i="5"/>
  <c r="B15" i="5"/>
  <c r="E71" i="1" l="1"/>
  <c r="C71" i="1"/>
  <c r="E14" i="1" l="1"/>
  <c r="C14" i="1"/>
  <c r="E64" i="1"/>
  <c r="C64" i="1"/>
  <c r="H30" i="5" l="1"/>
  <c r="G30" i="5"/>
  <c r="F30" i="5"/>
  <c r="E30" i="5"/>
  <c r="D30" i="5"/>
  <c r="C30" i="5"/>
  <c r="B30" i="5"/>
  <c r="C77" i="1" l="1"/>
  <c r="E77" i="1"/>
  <c r="E87" i="1" l="1"/>
  <c r="C87" i="1"/>
  <c r="C59" i="1" l="1"/>
  <c r="C186" i="1" s="1"/>
  <c r="E59" i="1"/>
  <c r="E186" i="1" s="1"/>
</calcChain>
</file>

<file path=xl/sharedStrings.xml><?xml version="1.0" encoding="utf-8"?>
<sst xmlns="http://schemas.openxmlformats.org/spreadsheetml/2006/main" count="528" uniqueCount="345">
  <si>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</si>
  <si>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</si>
  <si>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</si>
  <si>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</si>
  <si>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</si>
  <si>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</si>
  <si>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</si>
  <si>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</si>
  <si>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>Összesen:</t>
  </si>
  <si>
    <t>Csongrádi Óvodák Igazgatósága</t>
  </si>
  <si>
    <t>Művelődési Központ és Városi Galéria</t>
  </si>
  <si>
    <t>Dr. Szarka Ödön Egyesített Egészségügyi és Szociális Intézmény</t>
  </si>
  <si>
    <t>a.) Önkormányzathoz céljelleggel érkezett pénzeszközök</t>
  </si>
  <si>
    <t>1.</t>
  </si>
  <si>
    <t xml:space="preserve">2. </t>
  </si>
  <si>
    <t>3.</t>
  </si>
  <si>
    <t>4.</t>
  </si>
  <si>
    <t xml:space="preserve">Megnevezés </t>
  </si>
  <si>
    <t>II. negyedéves módosítás I.</t>
  </si>
  <si>
    <t xml:space="preserve">II. negyedéves módosítás II. </t>
  </si>
  <si>
    <t>III. negyedéves módosítás</t>
  </si>
  <si>
    <t>IV/1. negyedéves módosítás</t>
  </si>
  <si>
    <t>BEVÉTEL</t>
  </si>
  <si>
    <t xml:space="preserve"> </t>
  </si>
  <si>
    <t xml:space="preserve">1. Önkormányzati körben: </t>
  </si>
  <si>
    <t xml:space="preserve">BEVÉTELEK ÖSSZESEN </t>
  </si>
  <si>
    <t xml:space="preserve">KIADÁS </t>
  </si>
  <si>
    <t xml:space="preserve">KIADÁSOK ÖSSZESEN </t>
  </si>
  <si>
    <t xml:space="preserve">                                       II. Céljelleggel érkezett előirányzatok</t>
  </si>
  <si>
    <t>Kimutatás az önkormányzati többlettámogatással nem járó és egyéb előirányzat átcsoportosításáról</t>
  </si>
  <si>
    <t>I. negyedéves 
módosítás</t>
  </si>
  <si>
    <t>IV/2. negyedéves módosítás</t>
  </si>
  <si>
    <t>Csongrád Városi Önkormányzat</t>
  </si>
  <si>
    <t>5.</t>
  </si>
  <si>
    <t xml:space="preserve">    d. közhatalmi bevételek</t>
  </si>
  <si>
    <t xml:space="preserve">    a. intézményi működési bevétel</t>
  </si>
  <si>
    <t xml:space="preserve">    b. vagyongazdálkodás működési bevétele </t>
  </si>
  <si>
    <t xml:space="preserve">    e. működési célú támogatás
       államháztartáson belülről 
      </t>
  </si>
  <si>
    <t xml:space="preserve">   a. személyi juttatás </t>
  </si>
  <si>
    <t xml:space="preserve">   b. járulékok </t>
  </si>
  <si>
    <t xml:space="preserve">   c. ellátottak pénzbeli juttatása </t>
  </si>
  <si>
    <t xml:space="preserve">   d. egyéb dologi kiadások </t>
  </si>
  <si>
    <t xml:space="preserve">   e. egyéb működési célú kiadás</t>
  </si>
  <si>
    <t xml:space="preserve">   f. beruházások</t>
  </si>
  <si>
    <t xml:space="preserve">   g. felújítások</t>
  </si>
  <si>
    <t xml:space="preserve">   h. kölcsön nyújtása </t>
  </si>
  <si>
    <t xml:space="preserve">   i. felhalmozási célú támogatás nyújtása</t>
  </si>
  <si>
    <t xml:space="preserve">   k. likvid hitel törlesztése </t>
  </si>
  <si>
    <t xml:space="preserve">   j. fejlesztési hitel törlesztés</t>
  </si>
  <si>
    <t>Tari László Múzeum</t>
  </si>
  <si>
    <t xml:space="preserve">Csemegi Károly Könyvtár </t>
  </si>
  <si>
    <t>Városellátó Intézmény</t>
  </si>
  <si>
    <t>Gazdasági Ellátó Szervezet</t>
  </si>
  <si>
    <t xml:space="preserve">2025. évi 
előirányzat </t>
  </si>
  <si>
    <t>Belvárosi Pékség felújítása</t>
  </si>
  <si>
    <t xml:space="preserve">Vis maior 2025. évben </t>
  </si>
  <si>
    <t>Bevételek:</t>
  </si>
  <si>
    <t>Eredeti költségvetésben betervezett összeg</t>
  </si>
  <si>
    <t>Kulturális területen dolgozók 20 %-os béremelésének, bérminimumának ellentételezésére kapott összeg /eredeti költségvetésben tervezve/</t>
  </si>
  <si>
    <t xml:space="preserve">Szolidaritási hozzájárulás tervezésének kiigazítása </t>
  </si>
  <si>
    <t>Belterületi csapadékvíz elvezető hálózat fejlesztésére 2024. évben kifizetett összeg, melynek utalására 2025. évben került sor</t>
  </si>
  <si>
    <t>Összes bevétel:</t>
  </si>
  <si>
    <t>Kiadások:</t>
  </si>
  <si>
    <t>Mentőszolgálat részére Drager Oxylog 3000+ típusú lélegeztetőgép beszerzése</t>
  </si>
  <si>
    <t xml:space="preserve">Jókai u. 3/6. alatti önkormányzati lakóépület elbontása </t>
  </si>
  <si>
    <t>Táncház tetőfelújítás</t>
  </si>
  <si>
    <t>Máltai Szeretetszolgálat épületében kazáncsere</t>
  </si>
  <si>
    <t>1. sz. Postahivatal tetőfelújítási munkálatai</t>
  </si>
  <si>
    <t>Minimálbér, bérminimum ellentételezésére kapott összeg és betervezett összeg különbözete</t>
  </si>
  <si>
    <t>Csemegi Károly utca 1. sz. alatti ingatlan megvásárlása I. részlet</t>
  </si>
  <si>
    <t>Bokrosi Művelődési Házba klíma beszerelése 2 db beltéri + 6 db kültéri egység (anyag + munkadíj)</t>
  </si>
  <si>
    <t>Szent Rókus tér 8. sz. alatti belvárosi ház vízvezeték és fűtés szerelési munkái (Csongrádi Homokföveny Szövetkezet)</t>
  </si>
  <si>
    <t>Összes kiadás:</t>
  </si>
  <si>
    <t>MINDÖSSZESEN:</t>
  </si>
  <si>
    <t>Körös-toroki Napok megrendezésének eddig felmerült kiadásaira</t>
  </si>
  <si>
    <t xml:space="preserve">    c. vagyongazdálkodás felhalmozási bevétele</t>
  </si>
  <si>
    <t xml:space="preserve">    f. működési célú pénzeszköz átvétel</t>
  </si>
  <si>
    <t xml:space="preserve">    g. felhalmozási célú pénzeszköz átvétel 
       támogatásértékű bevétel </t>
  </si>
  <si>
    <t xml:space="preserve">    h. támogatási kölcsönök visszatérülése </t>
  </si>
  <si>
    <t xml:space="preserve">    i. likvid hitel </t>
  </si>
  <si>
    <t xml:space="preserve">    j. állami támogatás megelőlegezés</t>
  </si>
  <si>
    <t xml:space="preserve">    k. előző évi költségvetési maradvány 
      igénybevétele</t>
  </si>
  <si>
    <t>Öregvár u. 53. szám alatti épület gázkazán cseréje</t>
  </si>
  <si>
    <t>Szövetkezetnek pénzeszköz átadás</t>
  </si>
  <si>
    <t>Vis maior keret</t>
  </si>
  <si>
    <t>Hársfa u. 65. sz. alatti földszinti lakás és II/11. sz.</t>
  </si>
  <si>
    <t>alatti lakás felújítási munkái</t>
  </si>
  <si>
    <t>Várrosellátó Intézmény intézményfinanszírozás</t>
  </si>
  <si>
    <t>Fő utcai hulladékgyűjtők cseréje különbözet</t>
  </si>
  <si>
    <t>Osztalék bevétel a Csongrádi Víz- és Kommunális Kft-től</t>
  </si>
  <si>
    <t>Útkarbantartási munkálatok 2025. év I. ütemére tervezett kiadások</t>
  </si>
  <si>
    <t xml:space="preserve">Csongrádi Homokföveny Idegenforgalmi Start </t>
  </si>
  <si>
    <t>Öregvár u. 53. sz. alatti épület gázkazán cseréje</t>
  </si>
  <si>
    <t>Hársfa utca 65. sz. alatti földszinti lakás és II./11. alatti lakás felújítási kiadások</t>
  </si>
  <si>
    <t>Fő utcai hulladékgyűjtők összes kiadás különbözet (Városellátó Intézmény)</t>
  </si>
  <si>
    <t>A helyi közlekedés 2024. évi támogatási összege a tényleges adatok alapján megnövekedett, ezért a MÁV Személyszállítási Zrt. (Volánbusz Zrt.) beszámolója alapján ennyi a többletigénye</t>
  </si>
  <si>
    <t xml:space="preserve">5.826.934
2.201.400
-10.830
</t>
  </si>
  <si>
    <t xml:space="preserve">
5.826.934
2.201.400
-10.830
</t>
  </si>
  <si>
    <t>Önkormányzatok elszámolásai költségvetési szerveivel
Csongrádi Óvodák Igazgatósága
személyi juttatás: 5.156.579 Ft
Járulékok: 670.355 Ft.
Dr. Szarka Ödön Egyesített Egészségügyi és Szociális Intézmény 
szem.juttatás 1.948.142 Ft, 
járulék  253.258 Ft
GESZ
dologi kiadás -10.830 Ft</t>
  </si>
  <si>
    <r>
      <t xml:space="preserve">Májusi felmérés alapján állami támogatás nyújtása
1.2.1.1 Óvodaműködtetési támogatás 3,3 fő x 172.374 Ft/fő = 568.834 Ft
1.2.2.1 Pedagógusok átlagbéralapú támog. 0,5 fő x 10.147.000 Ft/fő = 5.073.500 Ft
1.2.3.1.1.1. Pedagógus II. kateg. soroltak kiegészítő tám. -1 fő x 869.000 Ft/fő = -869.000 Ft
1.2.5.1.1 pedagógus szakképzettséggel nem rendelkező segítők átlagbéralapú támogatása 0,2 fő x 5.268.000 Ft/fő = 1.053.600Ft
</t>
    </r>
    <r>
      <rPr>
        <b/>
        <sz val="10"/>
        <rFont val="Ariel"/>
        <charset val="238"/>
      </rPr>
      <t xml:space="preserve">Köznevelési feladatok összesen: </t>
    </r>
    <r>
      <rPr>
        <sz val="10"/>
        <rFont val="Ariel"/>
        <charset val="238"/>
      </rPr>
      <t xml:space="preserve">
1.3.3.1.2 Bölcsődei dajkák bértám. 0,3 fő x 7.338.000 Ft/fő 
1.4.2 Szünidei étkeztetés támogatása – 38 fő x 285 Ft/fő = 
</t>
    </r>
  </si>
  <si>
    <t>Önkormányzat összesen:</t>
  </si>
  <si>
    <t>Városellátó Intézmény intézményfinanszírozás</t>
  </si>
  <si>
    <t>1 db hűtőszekrény beszerzés 128.000 Ft</t>
  </si>
  <si>
    <t>1 db elektromos fűnyíró beszerzés 39.990 Ft</t>
  </si>
  <si>
    <t>1 db 3D nyomtató vásárlás 150.000 Ft</t>
  </si>
  <si>
    <t>Csemegi Károly Könyvtár támogatása</t>
  </si>
  <si>
    <t>Csemegi Károly Könyvtár részére beszerzések (hűtőszekrény 128.000Ft, elektromos fűnyíró 39.990Ft, nyomtató 150.000Ft)</t>
  </si>
  <si>
    <t>Bevételi</t>
  </si>
  <si>
    <t>Kiadási előirányzat</t>
  </si>
  <si>
    <t>Összes</t>
  </si>
  <si>
    <t>Ebből bér</t>
  </si>
  <si>
    <t>Feladattal lekötött</t>
  </si>
  <si>
    <t>Intézmény</t>
  </si>
  <si>
    <t>Többlet +</t>
  </si>
  <si>
    <t>Hiány -</t>
  </si>
  <si>
    <t>Maradvány +</t>
  </si>
  <si>
    <t>Túllépés -</t>
  </si>
  <si>
    <t>Csongrád Városi Önkormányzat 
Gazdasági Ellátó Szervezet</t>
  </si>
  <si>
    <t>közfoglalkoztatottak bér</t>
  </si>
  <si>
    <t>közfoglalkoztatottak járulék</t>
  </si>
  <si>
    <t>bér</t>
  </si>
  <si>
    <t>járulék</t>
  </si>
  <si>
    <t xml:space="preserve">Városellátó Intézmény </t>
  </si>
  <si>
    <t>Dologi kiadás</t>
  </si>
  <si>
    <t>Óvodák Igazgatósága</t>
  </si>
  <si>
    <t>Efop maradvány</t>
  </si>
  <si>
    <t>Csemegi Károly Könyvtár</t>
  </si>
  <si>
    <t>NKA Konferencia</t>
  </si>
  <si>
    <t>pénzesztköz átadás Óbecsének</t>
  </si>
  <si>
    <t>dologi CSSP-Megyei 2024-0035 pályázat</t>
  </si>
  <si>
    <t>dologi CSSP-Néptánc 2024-0223 pályázat</t>
  </si>
  <si>
    <t>dologi kaidás</t>
  </si>
  <si>
    <t>Csongrádi Alkotóház</t>
  </si>
  <si>
    <t>50 Éves az Alkotóház című könyv szerzői díj személyi juttatás</t>
  </si>
  <si>
    <t>51 Éves az Alkotóház című könyv szerzői díj járuléka</t>
  </si>
  <si>
    <t>Személyi juttatás</t>
  </si>
  <si>
    <t>Járulék</t>
  </si>
  <si>
    <t>Ingatlanok felújítása irodaház tetőszerkezet</t>
  </si>
  <si>
    <t>Dr. Szarka Ödön Egy. Eü. és  Szoc. Intézmény</t>
  </si>
  <si>
    <t>Beruházás</t>
  </si>
  <si>
    <t>Piroskavárosi Szoc. Család és Gyermekjóléti Int.</t>
  </si>
  <si>
    <t>CS.V.Ö. a Homokhátsági Regionális Szilárdhulladék Kezelési Konzorcium Tulajdonközösség Gesztora, Intézménye</t>
  </si>
  <si>
    <t>Csongrádi Polgármesteri Hivatal</t>
  </si>
  <si>
    <t>Személyi</t>
  </si>
  <si>
    <t>Szociális jellegű közfoglalk.2024.03.01-2025.02.28 személyi juttatás</t>
  </si>
  <si>
    <t>Szociális jellegű közfoglalk.2024.03.01-2025.02.28 járulék</t>
  </si>
  <si>
    <t>Diákönkormányzat dologi kiadás</t>
  </si>
  <si>
    <t>Interreg VIA IPA Hungary Serbia Program NBS 4 Cities EUR pályázat személyi juttatás</t>
  </si>
  <si>
    <t>Interreg VIA IPA Hungary Serbia Program NBS 4 Cities EUR pályázat járulék</t>
  </si>
  <si>
    <t>Interreg VIA IPA Hungary Serbia Program NBS 4 Cities Ft pályázat beruházás</t>
  </si>
  <si>
    <t>TOP Plusz 1.3.1-21-CS-2022-00003 pályázat Fenntartható Városfejlesztési Stratégia FVS  pályázat személyi juttatás</t>
  </si>
  <si>
    <t>TOP Plusz 1.3.1-21-CS-2022-00003 pályázat Fenntartható Városfejlesztési Stratégia FVS  pályázat járulék</t>
  </si>
  <si>
    <t xml:space="preserve">MINDÖSSZESEN </t>
  </si>
  <si>
    <t xml:space="preserve">Dr. Szarka Ödön Egyesített Eü-i Intézmény Síp utcai Járó Rehabilitációs Ellátás 2 db bejárati ajtó csere </t>
  </si>
  <si>
    <t xml:space="preserve">
Önkormányzatok elszámolásai 
működési célú költségvetési támogatás
Szociális ágazati pótlék
2025.04. hó 5.372.553 Ft,
05. hó 6.525.202 Ft,
06. hó 5.276.994 Ft.
</t>
  </si>
  <si>
    <t>Szociális ágazatban egészségügyi végzettséghez kötött munkakörben foglalkoztatott egészségügyi dolgozók kiegészítő pótléka 2025.04. hó 594.298 Ft,
05. hó 608.914 Ft,
06. hó 608.920 Ft.</t>
  </si>
  <si>
    <t>Pedagógusok, illetve nevelő-oktató munkát közvetlenül segítő munkakörben foglalkoztatottak részére esélyteremtési támogatás
2025. 04. hó 462.362 Ft, 05 .hó 462.360 Ft, 06. hó 462.358 Ft</t>
  </si>
  <si>
    <t>7.</t>
  </si>
  <si>
    <t>17.174.749</t>
  </si>
  <si>
    <t>1.812.132</t>
  </si>
  <si>
    <t>4.362.525</t>
  </si>
  <si>
    <t>9.</t>
  </si>
  <si>
    <t>8.</t>
  </si>
  <si>
    <t>500.000</t>
  </si>
  <si>
    <t>5.646.683
11.528.066</t>
  </si>
  <si>
    <t xml:space="preserve">
Önkormányzat elszámolásai költségvetési szerveivel
Dr. Szarka Ödön Egyesített Egészségügyi  és Szociális Intézmény 
szem.j. 4.997.065 Ft, 
járulékok 649.618 Ft, 
Piroskavárosi SZCSGYI
szem.j. 10.201.828 Ft, 
járulékok 1.326.238 Ft.
</t>
  </si>
  <si>
    <t>Önkormányzat elszámolásai költségvetési szerveivel
Dr. Szarka Ödön Egyesített Egészségügyi és Szociális Intézmény 
szem.j. 1.603.656 Ft, 
járulékok  208.476Ft</t>
  </si>
  <si>
    <t>21.679</t>
  </si>
  <si>
    <t>Önkormányzatok elszámolásai költségvetési szerveivel
Csongrádi Óvodák Igazgatósága
személyi juttatás:1.227.504 Ft
járulékok  159.576 Ft.</t>
  </si>
  <si>
    <t>1.387.080</t>
  </si>
  <si>
    <t>3.598.971</t>
  </si>
  <si>
    <t>2024. évi  költségvetési támogatás elszámolása alapján az önkormányzatot megillető támogatás</t>
  </si>
  <si>
    <t>Önk. Vagyonnal kapcsolatos feladat                                       dologi kiadás 500.000 Ft</t>
  </si>
  <si>
    <t>Szociális jellegű közfoglalkoztatás   2025.03.01.-2026.02.28.
2025.04. hó 2.025.597 Ft,
05. hó 1.573.374 Ft.</t>
  </si>
  <si>
    <t>TOP- Plusz 3.3.3-23-CSI-2024- 00004 Infrastruktúrális fejlesztés a Csongrád és Térsége Általános Iskola Bokrosi Általános Iskolájában</t>
  </si>
  <si>
    <t>Beruházás-Kézi mikrofonos szett</t>
  </si>
  <si>
    <t>Dologiból átcsoportosítás beruházásra</t>
  </si>
  <si>
    <t>Beruházás-Sztereó keverőerősítő</t>
  </si>
  <si>
    <t>Beruházás- Villanybojler</t>
  </si>
  <si>
    <t>Beruházás -Nyomtató</t>
  </si>
  <si>
    <t>Beruházás- Számítógép</t>
  </si>
  <si>
    <t>Beruházás -Monitorok</t>
  </si>
  <si>
    <t xml:space="preserve">Kommunális adó határozatok, adóívek kihordása </t>
  </si>
  <si>
    <t>Csongrád- Csanád Vármegyei Kormányhivatal</t>
  </si>
  <si>
    <t>Településrendezési eszközök módosítása</t>
  </si>
  <si>
    <t>Önk.vagyonnal való gazd.kapcs. Feladatok</t>
  </si>
  <si>
    <t>Településrendezési eszközök módosítás továbbszámlázása</t>
  </si>
  <si>
    <t>Működési bevétel</t>
  </si>
  <si>
    <t>0505/125 hrsz. MARS kamionparkoló konténerhez 3db acéllépcső</t>
  </si>
  <si>
    <t>LIDL bejáró csapadékvíz csatorna /végszámla/</t>
  </si>
  <si>
    <t>EPIPEN junior injekció</t>
  </si>
  <si>
    <t>Adópótlék bevétel</t>
  </si>
  <si>
    <t>Nem fertőző megbetegedések megelőzése feladat</t>
  </si>
  <si>
    <t>CSOTERM tagi kölcsön</t>
  </si>
  <si>
    <t>Mük.c.visszatérítendő támog., kölcsön visszatérülése</t>
  </si>
  <si>
    <t>Önk.vagyonnal való gazd.kapcs. feladatok</t>
  </si>
  <si>
    <t>Mük.c.visszatérítendő támogatás, kölcsön</t>
  </si>
  <si>
    <t>Vendégváró Szoc.Szövetkezet tagi kölcsön</t>
  </si>
  <si>
    <t>Közvetített szolgáltatás (közüzemi díj)</t>
  </si>
  <si>
    <t>Csongrádi Víz és Kommunális KFT osztalék</t>
  </si>
  <si>
    <t>Csongrádi Óvodák Igazgatósága Pedagógiai díj</t>
  </si>
  <si>
    <t>Önkormányzatok Igazgatási tevékenysége</t>
  </si>
  <si>
    <t>Intézményfinanszírozás Csongrádi Óvodák Igazg.</t>
  </si>
  <si>
    <t>Csongrádi Alkotóház szennyvízvezeték javítás, csere</t>
  </si>
  <si>
    <t>Fő utca 2-4 űzlet klíma kültéri egység csere</t>
  </si>
  <si>
    <t>10.</t>
  </si>
  <si>
    <t>TOP_PLUSZ-3.3.1-21-CS1-2024-00013 Kalandvár! -óvodai fejlesztések Csongrádon!</t>
  </si>
  <si>
    <t>184.604.855</t>
  </si>
  <si>
    <t>Óvodai nevelés,szakmai feladatok                       beruházás</t>
  </si>
  <si>
    <t>8.982.497</t>
  </si>
  <si>
    <t xml:space="preserve">Interreg VIA IPA Hungary Serbia Program NBS 4 Cities         Egyéb felhalmozási célú támog. ÁH kívülre 8.317.655 Ft       Dologi kiadás 664.842 Ft                           </t>
  </si>
  <si>
    <t>Interreg VIA IPA Hungary Serbia Program NBS 4 Cities            Egyéb felhalmozási célú támog. ÁH belülről</t>
  </si>
  <si>
    <t>Szent Rókus tér 8. vízvezeték és fűtés szerelés</t>
  </si>
  <si>
    <t>Bokrosi Művelődési Házba 4 db beltéri és 4 db kültéri egység</t>
  </si>
  <si>
    <t>Művelődési Központ intézményfinanszírozás</t>
  </si>
  <si>
    <t>Intézményfinanszírozáas</t>
  </si>
  <si>
    <t>Csongrád Városi Önkormányzat Gazdasági Ellátó Szervezet Bokrosi farsang a Mohácsi Busókkal rendezvény étkezési ktg.</t>
  </si>
  <si>
    <t>Intézményfinanszírozás</t>
  </si>
  <si>
    <t xml:space="preserve">Civil szervezetek működési támogatása </t>
  </si>
  <si>
    <t>Bokrosi Busójárás</t>
  </si>
  <si>
    <t>Helyi közösségi közlekedés  támogatás 2024.évi többletigény MÁV Személyszállítási ZRT.( Volánbusz Zrt.)</t>
  </si>
  <si>
    <t>Csongrád Városi Önkormányzat Gazdasági Ellátó Szervezet városi rendezvények étkezési költsége</t>
  </si>
  <si>
    <t>Intézményfinanszírozás Csemegi K.Könyvtár</t>
  </si>
  <si>
    <t>XVIII. Kárpát- medencei Könyvtárosok Konferencia  megszervezéséért  és lebonyolításáért a Könyvtár vezetőjének és dolgozóinak díjazása( személyi j:240.000Ft, járulék 67.200 Ft)</t>
  </si>
  <si>
    <t>Átcsoportosítás</t>
  </si>
  <si>
    <t>Dologi kiadások átcsoportosítása beruházásra</t>
  </si>
  <si>
    <t>Beruházás - 2db motoros fűkasza</t>
  </si>
  <si>
    <t>Beruházás - motorfűrész</t>
  </si>
  <si>
    <t>Beruházás - telefon</t>
  </si>
  <si>
    <t>Csongrád-Csanád Vármegyei Kormányhivatal Csongrádi Járási Hivatal támogatása</t>
  </si>
  <si>
    <t>TOP bértámogatás 03 hó</t>
  </si>
  <si>
    <t>TOP bér 03 hó</t>
  </si>
  <si>
    <t>TOP járulék 03 hó</t>
  </si>
  <si>
    <t>TOP bér 04 hó</t>
  </si>
  <si>
    <t>TOP járulék 04 hó</t>
  </si>
  <si>
    <t>TOP bértámogatás 04 hó</t>
  </si>
  <si>
    <t>GINOP bértámogatás 03 hó</t>
  </si>
  <si>
    <t>GINOP bértámogatás 04 hó</t>
  </si>
  <si>
    <t>GINOP bér 03 hó</t>
  </si>
  <si>
    <t>GINOP járulék 03 hó</t>
  </si>
  <si>
    <t>GINOP bér 04 hó</t>
  </si>
  <si>
    <t>GINOP járulék 04 hó</t>
  </si>
  <si>
    <t>Csongrád-Csanád Vármegyei Kormányhivatal</t>
  </si>
  <si>
    <t>átcsoportosítás</t>
  </si>
  <si>
    <t>Közfoglalkoztatottak bér</t>
  </si>
  <si>
    <t>Közfoglalkoztatottak járulék</t>
  </si>
  <si>
    <t>GINOP bér</t>
  </si>
  <si>
    <t>GINOP járulék</t>
  </si>
  <si>
    <t>dologi csökken</t>
  </si>
  <si>
    <t>forgószék</t>
  </si>
  <si>
    <t>Átvett pénz Közfoglalkoztatottak</t>
  </si>
  <si>
    <t>Átvett pénz GINOP bértámogatás</t>
  </si>
  <si>
    <t>rovarhálós ajtó</t>
  </si>
  <si>
    <t>Műfű Széchenyi</t>
  </si>
  <si>
    <t>hangszóró</t>
  </si>
  <si>
    <t>szemetes kuka</t>
  </si>
  <si>
    <t>porszívó</t>
  </si>
  <si>
    <t>hűtőgép</t>
  </si>
  <si>
    <t>tömlőkocsi</t>
  </si>
  <si>
    <t>3*5 m féltető</t>
  </si>
  <si>
    <t>esővíz tároló</t>
  </si>
  <si>
    <t>szőnyeg</t>
  </si>
  <si>
    <t>akkus fúrógép</t>
  </si>
  <si>
    <t>fazék, vasalódeszka</t>
  </si>
  <si>
    <t>spirálozógép</t>
  </si>
  <si>
    <t>laminálógép</t>
  </si>
  <si>
    <t>vágógép</t>
  </si>
  <si>
    <t>álló porszívó</t>
  </si>
  <si>
    <t>szegélynyíró</t>
  </si>
  <si>
    <t>napvitorla telepítés</t>
  </si>
  <si>
    <t>szekrény</t>
  </si>
  <si>
    <t>puff</t>
  </si>
  <si>
    <t>üvegpolc</t>
  </si>
  <si>
    <t>Alsó-Tisza Vidék Fejlesztés</t>
  </si>
  <si>
    <t>átvett pénzeszköz</t>
  </si>
  <si>
    <t>dologi kiadás</t>
  </si>
  <si>
    <t>dologi csökken (pályázat)</t>
  </si>
  <si>
    <t>viselet (pályázat)</t>
  </si>
  <si>
    <t xml:space="preserve"> NEAK-tól átvett bevétel</t>
  </si>
  <si>
    <t>Átcsoportosítás beruházásra</t>
  </si>
  <si>
    <t>Átvett pénzeszköz</t>
  </si>
  <si>
    <t>Járulékok</t>
  </si>
  <si>
    <t xml:space="preserve">Beruházás </t>
  </si>
  <si>
    <t>Magyar Művészeti Akadémia XXXV. PLEIN AIR NEMZETKÖZI ALKOTÓTELEP CSONGRÁD című pályázat támogatása</t>
  </si>
  <si>
    <t>Egyéb működési célú támogatások bevételei államháztartáson belülről</t>
  </si>
  <si>
    <t>Közművelődés és közösségi és társadalmi részvétel fejlesztése Polgármesteri keret                      Dologi kiadás</t>
  </si>
  <si>
    <t>Településrendezési eszközök, településrendezési terv módosítása</t>
  </si>
  <si>
    <t xml:space="preserve">MINDÖSSZESEN: </t>
  </si>
  <si>
    <t>Sportszervezetek támogatása</t>
  </si>
  <si>
    <t>Polgármesteri keret</t>
  </si>
  <si>
    <t>Dr. Papp László Birkozó Egyesület 2 fő részvétele U15 Európa Bajnokságon</t>
  </si>
  <si>
    <t xml:space="preserve">Dologi kiadás </t>
  </si>
  <si>
    <t>Nyári tábor 2025.07.07-2025.08.08. 5*1 hét</t>
  </si>
  <si>
    <t xml:space="preserve">2024.évi elszámolás alapján normatíva többlet </t>
  </si>
  <si>
    <t>Kiegészítő felmérés önkormányzatokat megillető támogatás (minimálbér emelés) 1.3.2.1 Család és gyermekjóléti Szolgálat támogatás</t>
  </si>
  <si>
    <t>Vis maior</t>
  </si>
  <si>
    <t xml:space="preserve">Piroskavárosi Szociális Család és Gyermekjóléti Intézmény                                                            Személyi juttatás                                                         </t>
  </si>
  <si>
    <t>6.</t>
  </si>
  <si>
    <t>230.461.992</t>
  </si>
  <si>
    <t xml:space="preserve">230.461.992 Ft </t>
  </si>
  <si>
    <t>230.461.992 Ft</t>
  </si>
  <si>
    <t xml:space="preserve">Szabad keret:    101.710.544 Ft – 81.535.804 Ft    =20.174.740 Ft                                           </t>
  </si>
  <si>
    <t>Önkormányzat által szervezett nyári tábor dologi kiadása 4.362.525 Ft</t>
  </si>
  <si>
    <t>Szociális jellegű közfoglalkoztatás                         személyi juttatás 3.379.315 Ft   járulékok 219.656 Ft</t>
  </si>
  <si>
    <t xml:space="preserve">személyi jutt.20.356 Ft
járulékok 1.323.Ft
</t>
  </si>
  <si>
    <t xml:space="preserve">Szociális jellegű közfoglalkoztatás
2024.03.01.-2025.02.28.     2025.04. hó 21.679.Ft,
</t>
  </si>
  <si>
    <t>Segély keret dologi kiadás</t>
  </si>
  <si>
    <t>Sor-szám</t>
  </si>
  <si>
    <t>Megnevezés / közbeszerzés tárgya</t>
  </si>
  <si>
    <t>Típusa</t>
  </si>
  <si>
    <t>mennyiségi egysége</t>
  </si>
  <si>
    <t>mennyisége</t>
  </si>
  <si>
    <t>Várható időpontok</t>
  </si>
  <si>
    <t>Előzetesen becsült értéke (nettó)</t>
  </si>
  <si>
    <t>Alkalmazandó/választott eljárás típus:</t>
  </si>
  <si>
    <t>Fedezetéül szolgáló pénzeszközök eredeteForrás</t>
  </si>
  <si>
    <t>Érintett intézmény</t>
  </si>
  <si>
    <t>hirdetmény feladásának, vagy ajánlattételi felhívás elküldésének  ideje</t>
  </si>
  <si>
    <t xml:space="preserve">teljesítés ideje </t>
  </si>
  <si>
    <t xml:space="preserve"> €  (nettó összeg)</t>
  </si>
  <si>
    <t>eFt (nettó öszeg)</t>
  </si>
  <si>
    <t>Eu</t>
  </si>
  <si>
    <t>Központi</t>
  </si>
  <si>
    <t>Önkor-mányzati önrész</t>
  </si>
  <si>
    <t>KözPONT városrehabilitáció</t>
  </si>
  <si>
    <t>építés</t>
  </si>
  <si>
    <t>db</t>
  </si>
  <si>
    <t>2025.IV. negyedév</t>
  </si>
  <si>
    <t>2026. IV. negyedév</t>
  </si>
  <si>
    <t>nyílt eljárás</t>
  </si>
  <si>
    <t>2.</t>
  </si>
  <si>
    <t>KözPONT belterületi utak felújítása</t>
  </si>
  <si>
    <t>Belterületi csapadékvíz elvezető hálózat fejlesztése Csongrádon</t>
  </si>
  <si>
    <t>2025.III. negyedév</t>
  </si>
  <si>
    <t>2025. IV. negyedév</t>
  </si>
  <si>
    <t>Villamos energia beszerzése-Csongrád város közvilágítás és intézményi villamosenergia ellátás a 2026. évre vonatkozóan</t>
  </si>
  <si>
    <t>szolgáltatás</t>
  </si>
  <si>
    <t>2025. III. negyedév</t>
  </si>
  <si>
    <t>2026.IV. negyedév</t>
  </si>
  <si>
    <t>uniós eljárás</t>
  </si>
  <si>
    <t xml:space="preserve">A Csongrádi Művelődési Központ (Szentháromság tér 8.) bemutató tér kialakítása, udvar rész fejlesztése, udvari épületek </t>
  </si>
  <si>
    <t>2025.II. negyedév</t>
  </si>
  <si>
    <t>2026.I. negyedév</t>
  </si>
  <si>
    <t>Könyvtár épület energetikai felújítása című TOP-PLUSZ-2.1.1-21-CS1-2024-00028 pályázat keretén belül</t>
  </si>
  <si>
    <t>Kalandvár!- óvodai fejlesztések Csongrádon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</si>
</sst>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</numFmts>
  <fonts count="30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0"/>
      <name val="Ariel"/>
      <charset val="238"/>
    </font>
    <font>
      <b/>
      <sz val="14"/>
      <name val="Times New Roman"/>
      <family val="1"/>
      <charset val="238"/>
    </font>
    <font>
      <i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el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4"/>
      <name val="Arial CE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44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3" fontId="0" fillId="0" borderId="0" xfId="0" applyNumberFormat="1"/>
    <xf numFmtId="0" fontId="0" fillId="0" borderId="0" xfId="0" applyAlignment="1">
      <alignment wrapText="1"/>
    </xf>
    <xf numFmtId="0" fontId="5" fillId="0" borderId="4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3" fontId="6" fillId="0" borderId="0" xfId="0" applyNumberFormat="1" applyFont="1"/>
    <xf numFmtId="0" fontId="5" fillId="0" borderId="4" xfId="0" applyFont="1" applyBorder="1" applyAlignment="1">
      <alignment vertical="top" wrapText="1"/>
    </xf>
    <xf numFmtId="0" fontId="0" fillId="0" borderId="13" xfId="0" applyBorder="1"/>
    <xf numFmtId="0" fontId="6" fillId="0" borderId="12" xfId="0" applyFont="1" applyBorder="1"/>
    <xf numFmtId="0" fontId="6" fillId="0" borderId="12" xfId="0" applyFont="1" applyBorder="1" applyAlignment="1">
      <alignment wrapText="1"/>
    </xf>
    <xf numFmtId="3" fontId="6" fillId="0" borderId="12" xfId="0" applyNumberFormat="1" applyFont="1" applyBorder="1"/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3" fontId="3" fillId="0" borderId="14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3" fontId="6" fillId="0" borderId="16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0" fillId="0" borderId="17" xfId="0" applyBorder="1"/>
    <xf numFmtId="0" fontId="2" fillId="0" borderId="1" xfId="0" applyFont="1" applyBorder="1" applyAlignment="1">
      <alignment horizontal="right" vertical="top" wrapText="1"/>
    </xf>
    <xf numFmtId="3" fontId="10" fillId="0" borderId="8" xfId="5" applyNumberFormat="1" applyFont="1" applyBorder="1"/>
    <xf numFmtId="3" fontId="10" fillId="0" borderId="1" xfId="5" applyNumberFormat="1" applyFont="1" applyBorder="1"/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justify" vertical="top" wrapText="1"/>
    </xf>
    <xf numFmtId="3" fontId="2" fillId="0" borderId="19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justify" vertical="top" wrapText="1"/>
    </xf>
    <xf numFmtId="3" fontId="2" fillId="0" borderId="1" xfId="0" applyNumberFormat="1" applyFont="1" applyBorder="1" applyAlignment="1">
      <alignment vertical="top" wrapText="1"/>
    </xf>
    <xf numFmtId="0" fontId="7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0" xfId="5" applyFont="1"/>
    <xf numFmtId="0" fontId="8" fillId="0" borderId="1" xfId="5" applyFont="1" applyBorder="1"/>
    <xf numFmtId="0" fontId="7" fillId="0" borderId="1" xfId="5" applyFont="1" applyBorder="1"/>
    <xf numFmtId="0" fontId="7" fillId="0" borderId="8" xfId="5" applyFont="1" applyBorder="1"/>
    <xf numFmtId="0" fontId="9" fillId="0" borderId="1" xfId="5" applyFont="1" applyBorder="1"/>
    <xf numFmtId="0" fontId="10" fillId="0" borderId="1" xfId="5" applyFont="1" applyBorder="1"/>
    <xf numFmtId="0" fontId="10" fillId="0" borderId="1" xfId="5" applyFont="1" applyBorder="1" applyAlignment="1">
      <alignment vertical="center"/>
    </xf>
    <xf numFmtId="0" fontId="10" fillId="0" borderId="1" xfId="5" applyFont="1" applyBorder="1" applyAlignment="1">
      <alignment vertical="center" wrapText="1"/>
    </xf>
    <xf numFmtId="49" fontId="10" fillId="0" borderId="1" xfId="5" applyNumberFormat="1" applyFont="1" applyBorder="1" applyAlignment="1">
      <alignment vertical="center" wrapText="1"/>
    </xf>
    <xf numFmtId="0" fontId="7" fillId="0" borderId="1" xfId="5" applyFont="1" applyBorder="1" applyAlignment="1">
      <alignment horizontal="left"/>
    </xf>
    <xf numFmtId="3" fontId="7" fillId="0" borderId="1" xfId="5" applyNumberFormat="1" applyFont="1" applyBorder="1"/>
    <xf numFmtId="3" fontId="7" fillId="0" borderId="8" xfId="5" applyNumberFormat="1" applyFont="1" applyBorder="1"/>
    <xf numFmtId="49" fontId="10" fillId="0" borderId="1" xfId="5" applyNumberFormat="1" applyFont="1" applyBorder="1"/>
    <xf numFmtId="49" fontId="10" fillId="0" borderId="1" xfId="5" applyNumberFormat="1" applyFont="1" applyBorder="1" applyAlignment="1">
      <alignment horizontal="left"/>
    </xf>
    <xf numFmtId="0" fontId="10" fillId="0" borderId="1" xfId="5" applyFont="1" applyBorder="1" applyAlignment="1">
      <alignment horizontal="left"/>
    </xf>
    <xf numFmtId="0" fontId="7" fillId="0" borderId="0" xfId="5" applyFont="1" applyBorder="1"/>
    <xf numFmtId="0" fontId="7" fillId="0" borderId="4" xfId="5" applyFont="1" applyBorder="1"/>
    <xf numFmtId="3" fontId="2" fillId="0" borderId="1" xfId="0" applyNumberFormat="1" applyFont="1" applyBorder="1" applyAlignment="1">
      <alignment horizontal="right" vertical="center" wrapText="1"/>
    </xf>
    <xf numFmtId="3" fontId="5" fillId="0" borderId="1" xfId="0" quotePrefix="1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top" wrapText="1"/>
    </xf>
    <xf numFmtId="3" fontId="3" fillId="0" borderId="19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3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right" vertical="top" wrapText="1"/>
    </xf>
    <xf numFmtId="0" fontId="2" fillId="0" borderId="19" xfId="0" applyFont="1" applyBorder="1" applyAlignment="1">
      <alignment horizontal="left"/>
    </xf>
    <xf numFmtId="3" fontId="2" fillId="0" borderId="19" xfId="0" applyNumberFormat="1" applyFont="1" applyFill="1" applyBorder="1" applyAlignment="1">
      <alignment horizontal="right" vertical="top" wrapText="1"/>
    </xf>
    <xf numFmtId="0" fontId="2" fillId="0" borderId="19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3" fontId="2" fillId="0" borderId="3" xfId="0" quotePrefix="1" applyNumberFormat="1" applyFont="1" applyBorder="1" applyAlignment="1">
      <alignment horizontal="left" vertical="center" wrapText="1"/>
    </xf>
    <xf numFmtId="3" fontId="2" fillId="0" borderId="1" xfId="0" quotePrefix="1" applyNumberFormat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justify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right"/>
    </xf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13" fillId="0" borderId="1" xfId="2" applyFont="1" applyBorder="1" applyAlignment="1">
      <alignment horizontal="center" vertical="center" wrapText="1"/>
    </xf>
    <xf numFmtId="3" fontId="13" fillId="0" borderId="1" xfId="2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/>
    <xf numFmtId="0" fontId="15" fillId="0" borderId="0" xfId="0" applyFont="1" applyAlignment="1">
      <alignment wrapText="1"/>
    </xf>
    <xf numFmtId="0" fontId="13" fillId="0" borderId="0" xfId="2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3" fontId="5" fillId="0" borderId="1" xfId="0" quotePrefix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center" wrapText="1"/>
    </xf>
    <xf numFmtId="0" fontId="17" fillId="0" borderId="0" xfId="2" applyFont="1"/>
    <xf numFmtId="0" fontId="18" fillId="0" borderId="0" xfId="2" applyFont="1" applyBorder="1" applyAlignment="1">
      <alignment horizontal="left" vertical="center" wrapText="1"/>
    </xf>
    <xf numFmtId="0" fontId="17" fillId="0" borderId="1" xfId="2" applyFont="1" applyBorder="1" applyAlignment="1">
      <alignment vertical="center" wrapText="1"/>
    </xf>
    <xf numFmtId="3" fontId="17" fillId="0" borderId="1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vertical="center" wrapText="1"/>
    </xf>
    <xf numFmtId="0" fontId="9" fillId="0" borderId="0" xfId="2" applyFont="1" applyBorder="1" applyAlignment="1">
      <alignment horizontal="right" vertical="center" wrapText="1"/>
    </xf>
    <xf numFmtId="0" fontId="21" fillId="0" borderId="0" xfId="5" applyFont="1"/>
    <xf numFmtId="0" fontId="22" fillId="0" borderId="21" xfId="5" applyFont="1" applyBorder="1" applyAlignment="1">
      <alignment horizontal="center"/>
    </xf>
    <xf numFmtId="0" fontId="22" fillId="0" borderId="14" xfId="5" applyFont="1" applyBorder="1" applyAlignment="1">
      <alignment horizontal="center"/>
    </xf>
    <xf numFmtId="0" fontId="23" fillId="0" borderId="0" xfId="5" applyFont="1" applyAlignment="1">
      <alignment horizontal="center"/>
    </xf>
    <xf numFmtId="0" fontId="24" fillId="0" borderId="0" xfId="5" applyFont="1" applyAlignment="1">
      <alignment horizontal="center"/>
    </xf>
    <xf numFmtId="0" fontId="22" fillId="0" borderId="23" xfId="5" applyFont="1" applyBorder="1" applyAlignment="1">
      <alignment horizontal="center"/>
    </xf>
    <xf numFmtId="0" fontId="22" fillId="0" borderId="1" xfId="5" applyFont="1" applyBorder="1" applyAlignment="1">
      <alignment horizontal="center"/>
    </xf>
    <xf numFmtId="0" fontId="22" fillId="0" borderId="24" xfId="5" applyFont="1" applyBorder="1" applyAlignment="1">
      <alignment horizontal="center"/>
    </xf>
    <xf numFmtId="0" fontId="24" fillId="0" borderId="23" xfId="5" applyFont="1" applyBorder="1" applyAlignment="1">
      <alignment wrapText="1"/>
    </xf>
    <xf numFmtId="0" fontId="21" fillId="0" borderId="1" xfId="5" applyFont="1" applyBorder="1"/>
    <xf numFmtId="0" fontId="21" fillId="0" borderId="0" xfId="5" applyFont="1" applyBorder="1"/>
    <xf numFmtId="0" fontId="21" fillId="0" borderId="25" xfId="5" applyFont="1" applyBorder="1"/>
    <xf numFmtId="3" fontId="21" fillId="0" borderId="1" xfId="5" applyNumberFormat="1" applyFont="1" applyBorder="1"/>
    <xf numFmtId="3" fontId="21" fillId="0" borderId="24" xfId="5" applyNumberFormat="1" applyFont="1" applyBorder="1"/>
    <xf numFmtId="0" fontId="21" fillId="0" borderId="3" xfId="5" applyFont="1" applyBorder="1"/>
    <xf numFmtId="0" fontId="24" fillId="0" borderId="23" xfId="5" applyFont="1" applyBorder="1"/>
    <xf numFmtId="3" fontId="21" fillId="0" borderId="3" xfId="5" applyNumberFormat="1" applyFont="1" applyBorder="1"/>
    <xf numFmtId="3" fontId="21" fillId="0" borderId="26" xfId="5" applyNumberFormat="1" applyFont="1" applyFill="1" applyBorder="1"/>
    <xf numFmtId="3" fontId="21" fillId="0" borderId="24" xfId="5" applyNumberFormat="1" applyFont="1" applyFill="1" applyBorder="1"/>
    <xf numFmtId="0" fontId="25" fillId="0" borderId="21" xfId="5" applyFont="1" applyBorder="1" applyAlignment="1">
      <alignment horizontal="center"/>
    </xf>
    <xf numFmtId="0" fontId="24" fillId="0" borderId="14" xfId="5" applyFont="1" applyBorder="1"/>
    <xf numFmtId="3" fontId="24" fillId="0" borderId="14" xfId="5" applyNumberFormat="1" applyFont="1" applyBorder="1"/>
    <xf numFmtId="0" fontId="25" fillId="0" borderId="14" xfId="5" applyFont="1" applyBorder="1" applyAlignment="1">
      <alignment horizontal="center"/>
    </xf>
    <xf numFmtId="3" fontId="25" fillId="0" borderId="22" xfId="5" applyNumberFormat="1" applyFont="1" applyBorder="1"/>
    <xf numFmtId="0" fontId="26" fillId="0" borderId="27" xfId="5" applyFont="1" applyBorder="1" applyAlignment="1">
      <alignment horizontal="right"/>
    </xf>
    <xf numFmtId="0" fontId="21" fillId="0" borderId="18" xfId="5" applyFont="1" applyBorder="1"/>
    <xf numFmtId="3" fontId="21" fillId="0" borderId="18" xfId="5" applyNumberFormat="1" applyFont="1" applyBorder="1"/>
    <xf numFmtId="3" fontId="25" fillId="0" borderId="18" xfId="5" applyNumberFormat="1" applyFont="1" applyBorder="1"/>
    <xf numFmtId="3" fontId="25" fillId="0" borderId="28" xfId="5" applyNumberFormat="1" applyFont="1" applyBorder="1"/>
    <xf numFmtId="0" fontId="24" fillId="0" borderId="29" xfId="5" applyFont="1" applyBorder="1"/>
    <xf numFmtId="3" fontId="21" fillId="0" borderId="26" xfId="5" applyNumberFormat="1" applyFont="1" applyBorder="1"/>
    <xf numFmtId="0" fontId="21" fillId="0" borderId="23" xfId="5" applyFont="1" applyBorder="1"/>
    <xf numFmtId="0" fontId="21" fillId="0" borderId="29" xfId="5" applyFont="1" applyBorder="1"/>
    <xf numFmtId="3" fontId="25" fillId="0" borderId="14" xfId="5" applyNumberFormat="1" applyFont="1" applyBorder="1"/>
    <xf numFmtId="3" fontId="25" fillId="0" borderId="14" xfId="5" applyNumberFormat="1" applyFont="1" applyBorder="1" applyAlignment="1">
      <alignment horizontal="center"/>
    </xf>
    <xf numFmtId="0" fontId="21" fillId="0" borderId="23" xfId="5" applyFont="1" applyBorder="1" applyAlignment="1">
      <alignment horizontal="right"/>
    </xf>
    <xf numFmtId="3" fontId="24" fillId="0" borderId="22" xfId="5" applyNumberFormat="1" applyFont="1" applyBorder="1"/>
    <xf numFmtId="0" fontId="25" fillId="0" borderId="14" xfId="5" applyFont="1" applyBorder="1"/>
    <xf numFmtId="0" fontId="24" fillId="0" borderId="30" xfId="5" applyFont="1" applyBorder="1" applyAlignment="1">
      <alignment horizontal="left"/>
    </xf>
    <xf numFmtId="0" fontId="5" fillId="0" borderId="1" xfId="5" applyFont="1" applyBorder="1"/>
    <xf numFmtId="0" fontId="25" fillId="0" borderId="30" xfId="5" applyFont="1" applyBorder="1" applyAlignment="1">
      <alignment horizontal="center"/>
    </xf>
    <xf numFmtId="0" fontId="25" fillId="0" borderId="4" xfId="5" applyFont="1" applyBorder="1"/>
    <xf numFmtId="3" fontId="25" fillId="0" borderId="4" xfId="5" applyNumberFormat="1" applyFont="1" applyBorder="1"/>
    <xf numFmtId="0" fontId="25" fillId="0" borderId="4" xfId="5" applyFont="1" applyBorder="1" applyAlignment="1">
      <alignment horizontal="center"/>
    </xf>
    <xf numFmtId="3" fontId="25" fillId="0" borderId="31" xfId="5" applyNumberFormat="1" applyFont="1" applyBorder="1"/>
    <xf numFmtId="3" fontId="25" fillId="2" borderId="14" xfId="5" applyNumberFormat="1" applyFont="1" applyFill="1" applyBorder="1"/>
    <xf numFmtId="3" fontId="25" fillId="2" borderId="22" xfId="5" applyNumberFormat="1" applyFont="1" applyFill="1" applyBorder="1"/>
    <xf numFmtId="3" fontId="24" fillId="0" borderId="4" xfId="5" applyNumberFormat="1" applyFont="1" applyBorder="1"/>
    <xf numFmtId="3" fontId="24" fillId="0" borderId="6" xfId="5" applyNumberFormat="1" applyFont="1" applyBorder="1"/>
    <xf numFmtId="3" fontId="21" fillId="0" borderId="1" xfId="5" applyNumberFormat="1" applyFont="1" applyBorder="1" applyAlignment="1">
      <alignment horizontal="right" vertical="center"/>
    </xf>
    <xf numFmtId="0" fontId="21" fillId="0" borderId="1" xfId="5" applyFont="1" applyBorder="1" applyAlignment="1">
      <alignment horizontal="left" vertical="center" wrapText="1"/>
    </xf>
    <xf numFmtId="3" fontId="21" fillId="0" borderId="24" xfId="5" applyNumberFormat="1" applyFont="1" applyBorder="1" applyAlignment="1">
      <alignment horizontal="right" vertical="center"/>
    </xf>
    <xf numFmtId="0" fontId="21" fillId="0" borderId="1" xfId="5" applyFont="1" applyBorder="1" applyAlignment="1">
      <alignment horizontal="left" vertical="center"/>
    </xf>
    <xf numFmtId="0" fontId="24" fillId="0" borderId="23" xfId="5" applyFont="1" applyBorder="1" applyAlignment="1">
      <alignment horizontal="left"/>
    </xf>
    <xf numFmtId="3" fontId="21" fillId="0" borderId="1" xfId="5" applyNumberFormat="1" applyFont="1" applyBorder="1" applyAlignment="1">
      <alignment horizontal="right"/>
    </xf>
    <xf numFmtId="3" fontId="21" fillId="0" borderId="24" xfId="5" applyNumberFormat="1" applyFont="1" applyBorder="1" applyAlignment="1">
      <alignment horizontal="right"/>
    </xf>
    <xf numFmtId="0" fontId="21" fillId="0" borderId="23" xfId="5" applyFont="1" applyBorder="1" applyAlignment="1">
      <alignment horizontal="left"/>
    </xf>
    <xf numFmtId="0" fontId="21" fillId="0" borderId="7" xfId="5" applyFont="1" applyBorder="1"/>
    <xf numFmtId="0" fontId="21" fillId="0" borderId="30" xfId="5" applyFont="1" applyBorder="1" applyAlignment="1">
      <alignment horizontal="left"/>
    </xf>
    <xf numFmtId="0" fontId="21" fillId="0" borderId="4" xfId="5" applyFont="1" applyBorder="1"/>
    <xf numFmtId="3" fontId="21" fillId="0" borderId="4" xfId="5" applyNumberFormat="1" applyFont="1" applyBorder="1"/>
    <xf numFmtId="3" fontId="25" fillId="0" borderId="24" xfId="5" applyNumberFormat="1" applyFont="1" applyBorder="1"/>
    <xf numFmtId="0" fontId="24" fillId="0" borderId="1" xfId="5" applyFont="1" applyBorder="1" applyAlignment="1">
      <alignment horizontal="left"/>
    </xf>
    <xf numFmtId="3" fontId="24" fillId="0" borderId="1" xfId="5" applyNumberFormat="1" applyFont="1" applyBorder="1" applyAlignment="1">
      <alignment horizontal="left"/>
    </xf>
    <xf numFmtId="3" fontId="24" fillId="0" borderId="24" xfId="5" applyNumberFormat="1" applyFont="1" applyBorder="1" applyAlignment="1">
      <alignment horizontal="left"/>
    </xf>
    <xf numFmtId="0" fontId="24" fillId="0" borderId="0" xfId="5" applyFont="1" applyAlignment="1">
      <alignment horizontal="left"/>
    </xf>
    <xf numFmtId="0" fontId="21" fillId="0" borderId="1" xfId="1" applyFont="1" applyBorder="1"/>
    <xf numFmtId="3" fontId="21" fillId="0" borderId="1" xfId="1" applyNumberFormat="1" applyFont="1" applyBorder="1"/>
    <xf numFmtId="3" fontId="21" fillId="0" borderId="24" xfId="1" applyNumberFormat="1" applyFont="1" applyBorder="1"/>
    <xf numFmtId="3" fontId="24" fillId="0" borderId="32" xfId="5" applyNumberFormat="1" applyFont="1" applyBorder="1"/>
    <xf numFmtId="0" fontId="26" fillId="0" borderId="23" xfId="5" applyFont="1" applyBorder="1" applyAlignment="1">
      <alignment horizontal="right"/>
    </xf>
    <xf numFmtId="3" fontId="25" fillId="0" borderId="1" xfId="5" applyNumberFormat="1" applyFont="1" applyBorder="1"/>
    <xf numFmtId="3" fontId="21" fillId="0" borderId="5" xfId="5" applyNumberFormat="1" applyFont="1" applyBorder="1"/>
    <xf numFmtId="3" fontId="21" fillId="0" borderId="7" xfId="5" applyNumberFormat="1" applyFont="1" applyBorder="1"/>
    <xf numFmtId="0" fontId="24" fillId="0" borderId="24" xfId="5" applyFont="1" applyBorder="1"/>
    <xf numFmtId="0" fontId="24" fillId="0" borderId="23" xfId="5" applyFont="1" applyBorder="1" applyAlignment="1">
      <alignment horizontal="left" vertical="center" wrapText="1"/>
    </xf>
    <xf numFmtId="0" fontId="21" fillId="0" borderId="29" xfId="5" applyFont="1" applyBorder="1" applyAlignment="1">
      <alignment horizontal="left" wrapText="1"/>
    </xf>
    <xf numFmtId="0" fontId="21" fillId="0" borderId="14" xfId="5" applyFont="1" applyBorder="1"/>
    <xf numFmtId="0" fontId="25" fillId="0" borderId="30" xfId="5" applyFont="1" applyBorder="1" applyAlignment="1">
      <alignment horizontal="right"/>
    </xf>
    <xf numFmtId="0" fontId="24" fillId="0" borderId="23" xfId="5" applyFont="1" applyBorder="1" applyAlignment="1">
      <alignment horizontal="left" wrapText="1"/>
    </xf>
    <xf numFmtId="3" fontId="21" fillId="0" borderId="31" xfId="5" applyNumberFormat="1" applyFont="1" applyBorder="1"/>
    <xf numFmtId="0" fontId="26" fillId="0" borderId="30" xfId="5" applyFont="1" applyBorder="1" applyAlignment="1">
      <alignment horizontal="right"/>
    </xf>
    <xf numFmtId="0" fontId="21" fillId="0" borderId="1" xfId="5" applyFont="1" applyBorder="1" applyAlignment="1">
      <alignment wrapText="1"/>
    </xf>
    <xf numFmtId="0" fontId="21" fillId="0" borderId="29" xfId="5" applyFont="1" applyBorder="1" applyAlignment="1">
      <alignment horizontal="right"/>
    </xf>
    <xf numFmtId="0" fontId="21" fillId="0" borderId="3" xfId="5" quotePrefix="1" applyFont="1" applyBorder="1" applyAlignment="1">
      <alignment wrapText="1"/>
    </xf>
    <xf numFmtId="0" fontId="1" fillId="0" borderId="10" xfId="5" applyFont="1" applyBorder="1" applyAlignment="1">
      <alignment horizontal="center"/>
    </xf>
    <xf numFmtId="3" fontId="1" fillId="0" borderId="11" xfId="5" applyNumberFormat="1" applyFont="1" applyBorder="1" applyAlignment="1">
      <alignment horizontal="center"/>
    </xf>
    <xf numFmtId="3" fontId="1" fillId="0" borderId="33" xfId="5" applyNumberFormat="1" applyFont="1" applyBorder="1" applyAlignment="1">
      <alignment horizontal="center"/>
    </xf>
    <xf numFmtId="0" fontId="2" fillId="0" borderId="0" xfId="5" applyFont="1"/>
    <xf numFmtId="0" fontId="3" fillId="0" borderId="3" xfId="0" applyFont="1" applyBorder="1" applyAlignment="1">
      <alignment horizontal="left"/>
    </xf>
    <xf numFmtId="0" fontId="1" fillId="0" borderId="3" xfId="0" applyFont="1" applyBorder="1" applyAlignment="1">
      <alignment horizontal="justify" vertical="top" wrapText="1"/>
    </xf>
    <xf numFmtId="3" fontId="1" fillId="0" borderId="3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/>
    <xf numFmtId="0" fontId="3" fillId="0" borderId="18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3" fontId="2" fillId="0" borderId="18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3" fontId="1" fillId="0" borderId="1" xfId="0" quotePrefix="1" applyNumberFormat="1" applyFont="1" applyBorder="1" applyAlignment="1">
      <alignment horizontal="center" vertical="center"/>
    </xf>
    <xf numFmtId="3" fontId="5" fillId="0" borderId="3" xfId="0" quotePrefix="1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right" vertical="center"/>
    </xf>
    <xf numFmtId="0" fontId="0" fillId="0" borderId="34" xfId="0" applyBorder="1"/>
    <xf numFmtId="0" fontId="6" fillId="0" borderId="19" xfId="0" applyFont="1" applyBorder="1" applyAlignment="1">
      <alignment vertical="center" wrapText="1"/>
    </xf>
    <xf numFmtId="3" fontId="6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3" fontId="6" fillId="0" borderId="3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3" fillId="0" borderId="0" xfId="2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2" fillId="0" borderId="36" xfId="0" applyNumberFormat="1" applyFont="1" applyFill="1" applyBorder="1" applyAlignment="1">
      <alignment horizontal="right" vertical="top" wrapText="1"/>
    </xf>
    <xf numFmtId="0" fontId="2" fillId="0" borderId="36" xfId="0" applyFont="1" applyFill="1" applyBorder="1" applyAlignment="1">
      <alignment horizontal="justify" vertical="top" wrapText="1"/>
    </xf>
    <xf numFmtId="0" fontId="2" fillId="0" borderId="1" xfId="1" applyFont="1" applyBorder="1" applyAlignment="1">
      <alignment horizontal="justify" vertical="top" wrapText="1"/>
    </xf>
    <xf numFmtId="0" fontId="2" fillId="0" borderId="3" xfId="1" applyFont="1" applyBorder="1" applyAlignment="1">
      <alignment horizontal="left"/>
    </xf>
    <xf numFmtId="0" fontId="2" fillId="0" borderId="3" xfId="1" applyFont="1" applyBorder="1" applyAlignment="1">
      <alignment horizontal="justify" vertical="top" wrapText="1"/>
    </xf>
    <xf numFmtId="0" fontId="2" fillId="0" borderId="1" xfId="1" applyFont="1" applyBorder="1" applyAlignment="1">
      <alignment horizontal="justify" vertical="top" wrapText="1"/>
    </xf>
    <xf numFmtId="0" fontId="2" fillId="0" borderId="3" xfId="1" applyFont="1" applyBorder="1" applyAlignment="1">
      <alignment horizontal="justify" vertical="top" wrapText="1"/>
    </xf>
    <xf numFmtId="3" fontId="2" fillId="0" borderId="1" xfId="1" applyNumberFormat="1" applyFont="1" applyBorder="1" applyAlignment="1">
      <alignment horizontal="right" vertical="top" wrapText="1"/>
    </xf>
    <xf numFmtId="3" fontId="2" fillId="0" borderId="3" xfId="1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3" xfId="1" applyFont="1" applyBorder="1" applyAlignment="1">
      <alignment horizontal="justify" vertical="top" wrapText="1"/>
    </xf>
    <xf numFmtId="0" fontId="1" fillId="0" borderId="1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/>
    </xf>
    <xf numFmtId="0" fontId="2" fillId="0" borderId="3" xfId="1" applyFont="1" applyBorder="1" applyAlignment="1">
      <alignment horizontal="justify" vertical="top" wrapText="1"/>
    </xf>
    <xf numFmtId="0" fontId="2" fillId="0" borderId="3" xfId="1" applyFont="1" applyBorder="1" applyAlignment="1">
      <alignment horizontal="justify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top" wrapText="1"/>
    </xf>
    <xf numFmtId="3" fontId="17" fillId="2" borderId="1" xfId="2" applyNumberFormat="1" applyFont="1" applyFill="1" applyBorder="1" applyAlignment="1">
      <alignment horizontal="right" vertical="center" wrapText="1"/>
    </xf>
    <xf numFmtId="3" fontId="17" fillId="2" borderId="4" xfId="2" applyNumberFormat="1" applyFont="1" applyFill="1" applyBorder="1" applyAlignment="1">
      <alignment horizontal="right" vertical="center" wrapText="1"/>
    </xf>
    <xf numFmtId="0" fontId="15" fillId="0" borderId="1" xfId="0" applyFont="1" applyBorder="1"/>
    <xf numFmtId="3" fontId="15" fillId="0" borderId="1" xfId="0" applyNumberFormat="1" applyFont="1" applyBorder="1"/>
    <xf numFmtId="0" fontId="19" fillId="0" borderId="1" xfId="2" applyFont="1" applyBorder="1" applyAlignment="1"/>
    <xf numFmtId="3" fontId="20" fillId="0" borderId="1" xfId="2" applyNumberFormat="1" applyFont="1" applyBorder="1" applyAlignment="1"/>
    <xf numFmtId="3" fontId="5" fillId="0" borderId="0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27" fillId="0" borderId="0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165" fontId="27" fillId="0" borderId="1" xfId="2" applyNumberFormat="1" applyFont="1" applyBorder="1" applyAlignment="1">
      <alignment horizontal="center" vertical="center" wrapText="1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0" fontId="28" fillId="0" borderId="1" xfId="2" applyFont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right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9" fontId="28" fillId="0" borderId="1" xfId="2" applyNumberFormat="1" applyFont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left" vertical="center" wrapText="1"/>
    </xf>
    <xf numFmtId="0" fontId="28" fillId="0" borderId="1" xfId="2" applyFont="1" applyFill="1" applyBorder="1" applyAlignment="1">
      <alignment horizontal="left" vertical="center" wrapText="1"/>
    </xf>
    <xf numFmtId="0" fontId="28" fillId="0" borderId="3" xfId="2" applyFont="1" applyBorder="1" applyAlignment="1">
      <alignment horizontal="center" vertical="center" wrapText="1"/>
    </xf>
    <xf numFmtId="3" fontId="28" fillId="0" borderId="3" xfId="2" applyNumberFormat="1" applyFont="1" applyBorder="1" applyAlignment="1">
      <alignment horizontal="right" vertical="center" wrapText="1"/>
    </xf>
    <xf numFmtId="3" fontId="28" fillId="0" borderId="3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right" vertical="center" wrapText="1"/>
    </xf>
    <xf numFmtId="3" fontId="2" fillId="0" borderId="1" xfId="2" applyNumberFormat="1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left" vertical="center" wrapText="1"/>
    </xf>
    <xf numFmtId="0" fontId="28" fillId="0" borderId="4" xfId="2" applyFont="1" applyBorder="1" applyAlignment="1">
      <alignment horizontal="center" vertical="center" wrapText="1"/>
    </xf>
    <xf numFmtId="3" fontId="28" fillId="0" borderId="4" xfId="2" applyNumberFormat="1" applyFont="1" applyBorder="1" applyAlignment="1">
      <alignment horizontal="right" vertical="center" wrapText="1"/>
    </xf>
    <xf numFmtId="3" fontId="28" fillId="0" borderId="4" xfId="2" applyNumberFormat="1" applyFont="1" applyBorder="1" applyAlignment="1">
      <alignment horizontal="center" vertical="center" wrapText="1"/>
    </xf>
    <xf numFmtId="165" fontId="28" fillId="0" borderId="1" xfId="2" applyNumberFormat="1" applyFont="1" applyBorder="1" applyAlignment="1">
      <alignment vertical="center" wrapText="1"/>
    </xf>
    <xf numFmtId="0" fontId="28" fillId="0" borderId="0" xfId="2" applyFont="1" applyBorder="1" applyAlignment="1">
      <alignment vertical="center" wrapText="1"/>
    </xf>
    <xf numFmtId="0" fontId="29" fillId="0" borderId="4" xfId="2" applyFont="1" applyBorder="1" applyAlignment="1">
      <alignment horizontal="center" vertical="center" wrapText="1"/>
    </xf>
    <xf numFmtId="0" fontId="29" fillId="0" borderId="4" xfId="2" applyFont="1" applyBorder="1" applyAlignment="1">
      <alignment vertical="center" wrapText="1"/>
    </xf>
    <xf numFmtId="0" fontId="29" fillId="0" borderId="4" xfId="2" applyFont="1" applyBorder="1" applyAlignment="1">
      <alignment horizontal="right" vertical="center" wrapText="1"/>
    </xf>
    <xf numFmtId="165" fontId="29" fillId="0" borderId="4" xfId="2" applyNumberFormat="1" applyFont="1" applyBorder="1" applyAlignment="1">
      <alignment vertical="center" wrapText="1"/>
    </xf>
    <xf numFmtId="0" fontId="29" fillId="0" borderId="0" xfId="2" applyFont="1" applyBorder="1" applyAlignment="1">
      <alignment vertical="center" wrapText="1"/>
    </xf>
    <xf numFmtId="0" fontId="28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right" vertical="center" wrapText="1"/>
    </xf>
    <xf numFmtId="165" fontId="28" fillId="0" borderId="0" xfId="2" applyNumberFormat="1" applyFont="1" applyBorder="1" applyAlignment="1">
      <alignment vertical="center" wrapText="1"/>
    </xf>
    <xf numFmtId="3" fontId="6" fillId="0" borderId="0" xfId="0" applyNumberFormat="1" applyFont="1" applyAlignment="1"/>
    <xf numFmtId="0" fontId="0" fillId="0" borderId="0" xfId="0" applyAlignment="1"/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2" fillId="0" borderId="14" xfId="5" applyFont="1" applyBorder="1" applyAlignment="1">
      <alignment horizontal="center"/>
    </xf>
    <xf numFmtId="0" fontId="22" fillId="0" borderId="22" xfId="5" applyFont="1" applyBorder="1" applyAlignment="1">
      <alignment horizontal="center"/>
    </xf>
    <xf numFmtId="9" fontId="28" fillId="0" borderId="1" xfId="2" applyNumberFormat="1" applyFont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0" fontId="28" fillId="0" borderId="3" xfId="2" applyFont="1" applyBorder="1" applyAlignment="1">
      <alignment horizontal="center" vertical="center" wrapText="1"/>
    </xf>
    <xf numFmtId="0" fontId="28" fillId="0" borderId="4" xfId="2" applyFont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right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</cellXfs>
  <cellStyles count="13">
    <cellStyle name="Ezres 2" xfId="6"/>
    <cellStyle name="Ezres 2 2" xfId="7"/>
    <cellStyle name="Ezres 2 2 2" xfId="8"/>
    <cellStyle name="Ezres 2 2 3" xfId="9"/>
    <cellStyle name="Ezres 2 3" xfId="10"/>
    <cellStyle name="Ezres 3" xfId="11"/>
    <cellStyle name="Ezres 3 2" xfId="12"/>
    <cellStyle name="Normál" xfId="0" builtinId="0"/>
    <cellStyle name="Normál 2" xfId="1"/>
    <cellStyle name="Normál 2 2" xfId="5"/>
    <cellStyle name="Normál 3" xfId="2"/>
    <cellStyle name="Normál 4" xfId="3"/>
    <cellStyle name="Normál 5" xfId="4"/>
  </cellStyles>
  <dxfs count="8">
    <dxf>
      <numFmt numFmtId="3" formatCode="#,##0"/>
      <border diagonalUp="0" diagonalDown="0">
        <left/>
        <right/>
        <top style="thick">
          <color auto="1"/>
        </top>
        <bottom style="thick">
          <color auto="1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áblázat2" displayName="Táblázat2" ref="A4:E15" headerRowCount="0" totalsRowShown="0" headerRowDxfId="7" tableBorderDxfId="6" totalsRowBorderDxfId="5">
  <tableColumns count="5">
    <tableColumn id="1" name="Oszlop1" dataDxfId="4"/>
    <tableColumn id="2" name="Oszlop2" dataDxfId="3"/>
    <tableColumn id="3" name="Oszlop3" dataDxfId="2"/>
    <tableColumn id="4" name="Oszlop4" dataDxfId="1"/>
    <tableColumn id="5" name="Oszlop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13" zoomScaleNormal="100" zoomScaleSheetLayoutView="130" zoomScalePageLayoutView="88" workbookViewId="0">
      <selection activeCell="C10" sqref="C10"/>
    </sheetView>
  </sheetViews>
  <sheetFormatPr defaultRowHeight="12.75"/>
  <cols>
    <col min="1" max="1" width="6.42578125" customWidth="1"/>
    <col min="2" max="2" width="29.7109375" style="33" customWidth="1"/>
    <col min="3" max="3" width="17.85546875" style="32" customWidth="1"/>
    <col min="4" max="4" width="27.28515625" style="33" customWidth="1"/>
    <col min="5" max="5" width="11.42578125" style="32" customWidth="1"/>
  </cols>
  <sheetData>
    <row r="1" spans="1:5" ht="12.75" customHeight="1">
      <c r="B1" s="322" t="s">
        <v>28</v>
      </c>
      <c r="C1" s="323"/>
      <c r="D1" s="323"/>
    </row>
    <row r="2" spans="1:5" ht="14.25" customHeight="1">
      <c r="A2" s="35" t="s">
        <v>12</v>
      </c>
      <c r="B2" s="36"/>
      <c r="C2" s="37"/>
      <c r="D2" s="36"/>
    </row>
    <row r="3" spans="1:5" ht="12.75" customHeight="1" thickBot="1">
      <c r="A3" s="40"/>
      <c r="B3" s="41"/>
      <c r="C3" s="42"/>
      <c r="D3" s="41"/>
      <c r="E3" s="130" t="s">
        <v>7</v>
      </c>
    </row>
    <row r="4" spans="1:5" s="39" customFormat="1" ht="16.899999999999999" customHeight="1" thickTop="1" thickBot="1">
      <c r="A4" s="61"/>
      <c r="B4" s="58" t="s">
        <v>1</v>
      </c>
      <c r="C4" s="59" t="s">
        <v>3</v>
      </c>
      <c r="D4" s="58" t="s">
        <v>4</v>
      </c>
      <c r="E4" s="60" t="s">
        <v>3</v>
      </c>
    </row>
    <row r="5" spans="1:5" ht="130.5" customHeight="1">
      <c r="A5" s="43" t="s">
        <v>13</v>
      </c>
      <c r="B5" s="38" t="s">
        <v>154</v>
      </c>
      <c r="C5" s="52" t="s">
        <v>158</v>
      </c>
      <c r="D5" s="34" t="s">
        <v>165</v>
      </c>
      <c r="E5" s="50" t="s">
        <v>164</v>
      </c>
    </row>
    <row r="6" spans="1:5" ht="101.45" customHeight="1">
      <c r="A6" s="44" t="s">
        <v>14</v>
      </c>
      <c r="B6" s="51" t="s">
        <v>155</v>
      </c>
      <c r="C6" s="45" t="s">
        <v>159</v>
      </c>
      <c r="D6" s="51" t="s">
        <v>166</v>
      </c>
      <c r="E6" s="45" t="s">
        <v>159</v>
      </c>
    </row>
    <row r="7" spans="1:5" ht="64.5" customHeight="1">
      <c r="A7" s="44" t="s">
        <v>15</v>
      </c>
      <c r="B7" s="51" t="s">
        <v>305</v>
      </c>
      <c r="C7" s="55" t="s">
        <v>167</v>
      </c>
      <c r="D7" s="51" t="s">
        <v>304</v>
      </c>
      <c r="E7" s="55" t="s">
        <v>167</v>
      </c>
    </row>
    <row r="8" spans="1:5" ht="99.75" customHeight="1">
      <c r="A8" s="65" t="s">
        <v>16</v>
      </c>
      <c r="B8" s="66" t="s">
        <v>156</v>
      </c>
      <c r="C8" s="67">
        <v>1387080</v>
      </c>
      <c r="D8" s="51" t="s">
        <v>168</v>
      </c>
      <c r="E8" s="67" t="s">
        <v>169</v>
      </c>
    </row>
    <row r="9" spans="1:5" ht="297" customHeight="1">
      <c r="A9" s="44" t="s">
        <v>33</v>
      </c>
      <c r="B9" s="133" t="s">
        <v>99</v>
      </c>
      <c r="C9" s="135" t="s">
        <v>97</v>
      </c>
      <c r="D9" s="136" t="s">
        <v>98</v>
      </c>
      <c r="E9" s="137" t="s">
        <v>96</v>
      </c>
    </row>
    <row r="10" spans="1:5" ht="93" customHeight="1">
      <c r="A10" s="44" t="s">
        <v>297</v>
      </c>
      <c r="B10" s="51" t="s">
        <v>173</v>
      </c>
      <c r="C10" s="103" t="s">
        <v>170</v>
      </c>
      <c r="D10" s="51" t="s">
        <v>303</v>
      </c>
      <c r="E10" s="45" t="s">
        <v>170</v>
      </c>
    </row>
    <row r="11" spans="1:5" ht="93" customHeight="1">
      <c r="A11" s="44" t="s">
        <v>157</v>
      </c>
      <c r="B11" s="134" t="s">
        <v>174</v>
      </c>
      <c r="C11" s="103" t="s">
        <v>163</v>
      </c>
      <c r="D11" s="51" t="s">
        <v>172</v>
      </c>
      <c r="E11" s="288" t="s">
        <v>163</v>
      </c>
    </row>
    <row r="12" spans="1:5" ht="93" customHeight="1">
      <c r="A12" s="65" t="s">
        <v>162</v>
      </c>
      <c r="B12" s="246" t="s">
        <v>171</v>
      </c>
      <c r="C12" s="245" t="s">
        <v>160</v>
      </c>
      <c r="D12" s="66" t="s">
        <v>302</v>
      </c>
      <c r="E12" s="287" t="s">
        <v>160</v>
      </c>
    </row>
    <row r="13" spans="1:5" ht="72.75" customHeight="1">
      <c r="A13" s="247" t="s">
        <v>161</v>
      </c>
      <c r="B13" s="289" t="s">
        <v>206</v>
      </c>
      <c r="C13" s="103" t="s">
        <v>207</v>
      </c>
      <c r="D13" s="51" t="s">
        <v>208</v>
      </c>
      <c r="E13" s="248" t="s">
        <v>207</v>
      </c>
    </row>
    <row r="14" spans="1:5" ht="72" customHeight="1">
      <c r="A14" s="247" t="s">
        <v>205</v>
      </c>
      <c r="B14" s="134" t="s">
        <v>211</v>
      </c>
      <c r="C14" s="103" t="s">
        <v>209</v>
      </c>
      <c r="D14" s="136" t="s">
        <v>210</v>
      </c>
      <c r="E14" s="248" t="s">
        <v>209</v>
      </c>
    </row>
    <row r="15" spans="1:5" ht="34.5" customHeight="1" thickBot="1">
      <c r="A15" s="249"/>
      <c r="B15" s="250" t="s">
        <v>100</v>
      </c>
      <c r="C15" s="251" t="s">
        <v>298</v>
      </c>
      <c r="D15" s="252"/>
      <c r="E15" s="253" t="s">
        <v>298</v>
      </c>
    </row>
    <row r="16" spans="1:5" s="35" customFormat="1" ht="12.75" customHeight="1">
      <c r="A16"/>
      <c r="B16" s="33"/>
      <c r="C16" s="32"/>
      <c r="D16" s="33"/>
      <c r="E16" s="32"/>
    </row>
    <row r="17" spans="1:5" s="35" customFormat="1" ht="13.5" customHeight="1">
      <c r="A17"/>
      <c r="B17" s="131" t="s">
        <v>73</v>
      </c>
      <c r="C17" s="37" t="s">
        <v>299</v>
      </c>
      <c r="D17" s="324" t="s">
        <v>300</v>
      </c>
      <c r="E17" s="325"/>
    </row>
    <row r="18" spans="1:5" ht="51.75" customHeight="1"/>
    <row r="19" spans="1:5" ht="33" customHeight="1"/>
    <row r="20" spans="1:5" ht="20.25" customHeight="1"/>
  </sheetData>
  <mergeCells count="2">
    <mergeCell ref="B1:D1"/>
    <mergeCell ref="D17:E17"/>
  </mergeCells>
  <pageMargins left="0.7" right="0.7" top="0.92500000000000004" bottom="0.75" header="0.3" footer="0.3"/>
  <pageSetup paperSize="9" orientation="portrait" horizontalDpi="300" verticalDpi="300" r:id="rId1"/>
  <headerFooter>
    <oddHeader>&amp;R
1. melléklet a ......./2025.(VI. .......)önkormányzati rendelethez 
7.1. melléklet a 6/2025. (II.21.) önkormányzati rendelethez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6"/>
  <sheetViews>
    <sheetView view="pageLayout" zoomScale="80" zoomScaleSheetLayoutView="100" zoomScalePageLayoutView="80" workbookViewId="0">
      <selection sqref="A1:E1"/>
    </sheetView>
  </sheetViews>
  <sheetFormatPr defaultColWidth="9.140625" defaultRowHeight="16.5" customHeight="1"/>
  <cols>
    <col min="1" max="1" width="54.28515625" style="7" customWidth="1"/>
    <col min="2" max="2" width="38.5703125" style="7" customWidth="1"/>
    <col min="3" max="3" width="15.28515625" style="17" customWidth="1"/>
    <col min="4" max="4" width="44.28515625" style="7" customWidth="1"/>
    <col min="5" max="5" width="13.140625" style="17" customWidth="1"/>
    <col min="6" max="16384" width="9.140625" style="7"/>
  </cols>
  <sheetData>
    <row r="1" spans="1:5" ht="16.5" customHeight="1">
      <c r="A1" s="326" t="s">
        <v>29</v>
      </c>
      <c r="B1" s="327"/>
      <c r="C1" s="327"/>
      <c r="D1" s="327"/>
      <c r="E1" s="327"/>
    </row>
    <row r="2" spans="1:5" s="8" customFormat="1" ht="16.5" customHeight="1">
      <c r="A2" s="5"/>
      <c r="B2" s="6"/>
      <c r="C2" s="16"/>
      <c r="D2" s="328" t="s">
        <v>7</v>
      </c>
      <c r="E2" s="328"/>
    </row>
    <row r="3" spans="1:5" ht="16.5" customHeight="1">
      <c r="A3" s="329" t="s">
        <v>0</v>
      </c>
      <c r="B3" s="10" t="s">
        <v>1</v>
      </c>
      <c r="C3" s="331" t="s">
        <v>3</v>
      </c>
      <c r="D3" s="10" t="s">
        <v>4</v>
      </c>
      <c r="E3" s="331" t="s">
        <v>6</v>
      </c>
    </row>
    <row r="4" spans="1:5" ht="16.5" customHeight="1">
      <c r="A4" s="330"/>
      <c r="B4" s="15" t="s">
        <v>2</v>
      </c>
      <c r="C4" s="332"/>
      <c r="D4" s="15" t="s">
        <v>5</v>
      </c>
      <c r="E4" s="332"/>
    </row>
    <row r="5" spans="1:5" ht="16.5" customHeight="1">
      <c r="A5" s="110" t="s">
        <v>52</v>
      </c>
      <c r="B5" s="15"/>
      <c r="C5" s="109"/>
      <c r="D5" s="15"/>
      <c r="E5" s="109"/>
    </row>
    <row r="6" spans="1:5" ht="16.5" customHeight="1">
      <c r="A6" s="53" t="s">
        <v>242</v>
      </c>
      <c r="B6" s="126" t="s">
        <v>250</v>
      </c>
      <c r="C6" s="125">
        <v>1128196</v>
      </c>
      <c r="D6" s="126" t="s">
        <v>244</v>
      </c>
      <c r="E6" s="79">
        <v>1059339</v>
      </c>
    </row>
    <row r="7" spans="1:5" ht="16.5" customHeight="1">
      <c r="A7" s="124"/>
      <c r="B7" s="126"/>
      <c r="C7" s="125"/>
      <c r="D7" s="124" t="s">
        <v>245</v>
      </c>
      <c r="E7" s="79">
        <v>68857</v>
      </c>
    </row>
    <row r="8" spans="1:5" ht="16.5" customHeight="1">
      <c r="A8" s="53" t="s">
        <v>242</v>
      </c>
      <c r="B8" s="75" t="s">
        <v>251</v>
      </c>
      <c r="C8" s="125">
        <v>884590</v>
      </c>
      <c r="D8" s="126" t="s">
        <v>246</v>
      </c>
      <c r="E8" s="111">
        <v>782823</v>
      </c>
    </row>
    <row r="9" spans="1:5" ht="16.5" customHeight="1">
      <c r="A9" s="124"/>
      <c r="B9" s="75"/>
      <c r="C9" s="125"/>
      <c r="D9" s="124" t="s">
        <v>247</v>
      </c>
      <c r="E9" s="111">
        <v>101767</v>
      </c>
    </row>
    <row r="10" spans="1:5" ht="16.5" customHeight="1">
      <c r="A10" s="12" t="s">
        <v>243</v>
      </c>
      <c r="B10" s="9"/>
      <c r="C10" s="4"/>
      <c r="D10" s="12" t="s">
        <v>248</v>
      </c>
      <c r="E10" s="125">
        <v>-29999</v>
      </c>
    </row>
    <row r="11" spans="1:5" ht="16.5" customHeight="1" thickBot="1">
      <c r="A11" s="70"/>
      <c r="B11" s="124"/>
      <c r="C11" s="125"/>
      <c r="D11" s="68" t="s">
        <v>249</v>
      </c>
      <c r="E11" s="113">
        <v>29999</v>
      </c>
    </row>
    <row r="12" spans="1:5" ht="16.5" customHeight="1">
      <c r="A12" s="70"/>
      <c r="B12" s="124"/>
      <c r="C12" s="125"/>
      <c r="D12" s="124"/>
      <c r="E12" s="79"/>
    </row>
    <row r="13" spans="1:5" ht="16.5" customHeight="1" thickBot="1">
      <c r="A13" s="112"/>
      <c r="B13" s="68"/>
      <c r="C13" s="69"/>
      <c r="D13" s="68"/>
      <c r="E13" s="113"/>
    </row>
    <row r="14" spans="1:5" s="24" customFormat="1" ht="21" customHeight="1">
      <c r="A14" s="71" t="s">
        <v>8</v>
      </c>
      <c r="B14" s="107"/>
      <c r="C14" s="72">
        <f>SUM(C6:C13)</f>
        <v>2012786</v>
      </c>
      <c r="D14" s="72" t="s">
        <v>8</v>
      </c>
      <c r="E14" s="72">
        <f>SUM(E6:E13)</f>
        <v>2012786</v>
      </c>
    </row>
    <row r="15" spans="1:5" ht="12.75" customHeight="1">
      <c r="A15" s="53"/>
      <c r="B15" s="126"/>
      <c r="C15" s="21"/>
      <c r="D15" s="126"/>
      <c r="E15" s="111"/>
    </row>
    <row r="16" spans="1:5" ht="16.5" customHeight="1">
      <c r="A16" s="13" t="s">
        <v>51</v>
      </c>
      <c r="B16" s="10"/>
      <c r="C16" s="129"/>
      <c r="D16" s="10"/>
      <c r="E16" s="129"/>
    </row>
    <row r="17" spans="1:5" ht="16.5" customHeight="1">
      <c r="A17" s="53" t="s">
        <v>224</v>
      </c>
      <c r="B17" s="15"/>
      <c r="C17" s="256"/>
      <c r="D17" s="124" t="s">
        <v>225</v>
      </c>
      <c r="E17" s="125">
        <v>-1172890</v>
      </c>
    </row>
    <row r="18" spans="1:5" ht="16.5" customHeight="1">
      <c r="A18" s="19"/>
      <c r="B18" s="15"/>
      <c r="C18" s="256"/>
      <c r="D18" s="124" t="s">
        <v>226</v>
      </c>
      <c r="E18" s="125">
        <v>820000</v>
      </c>
    </row>
    <row r="19" spans="1:5" ht="16.5" customHeight="1">
      <c r="A19" s="19"/>
      <c r="B19" s="15"/>
      <c r="C19" s="256"/>
      <c r="D19" s="124" t="s">
        <v>227</v>
      </c>
      <c r="E19" s="125">
        <v>307990</v>
      </c>
    </row>
    <row r="20" spans="1:5" ht="16.5" customHeight="1">
      <c r="A20" s="19"/>
      <c r="B20" s="15"/>
      <c r="C20" s="256"/>
      <c r="D20" s="124" t="s">
        <v>228</v>
      </c>
      <c r="E20" s="125">
        <v>44900</v>
      </c>
    </row>
    <row r="21" spans="1:5" ht="28.5" customHeight="1">
      <c r="A21" s="124" t="s">
        <v>229</v>
      </c>
      <c r="B21" s="124" t="s">
        <v>230</v>
      </c>
      <c r="C21" s="125">
        <v>174400</v>
      </c>
      <c r="D21" s="124" t="s">
        <v>231</v>
      </c>
      <c r="E21" s="125">
        <v>154336</v>
      </c>
    </row>
    <row r="22" spans="1:5" ht="16.5" customHeight="1">
      <c r="A22" s="126"/>
      <c r="B22" s="15"/>
      <c r="C22" s="122"/>
      <c r="D22" s="124" t="s">
        <v>232</v>
      </c>
      <c r="E22" s="125">
        <v>20064</v>
      </c>
    </row>
    <row r="23" spans="1:5" ht="16.5" customHeight="1">
      <c r="A23" s="126"/>
      <c r="B23" s="124" t="s">
        <v>235</v>
      </c>
      <c r="C23" s="125">
        <v>174400</v>
      </c>
      <c r="D23" s="124" t="s">
        <v>233</v>
      </c>
      <c r="E23" s="125">
        <v>154336</v>
      </c>
    </row>
    <row r="24" spans="1:5" ht="16.5" customHeight="1">
      <c r="A24" s="126"/>
      <c r="B24" s="15"/>
      <c r="C24" s="256"/>
      <c r="D24" s="124" t="s">
        <v>234</v>
      </c>
      <c r="E24" s="125">
        <v>20064</v>
      </c>
    </row>
    <row r="25" spans="1:5" ht="16.5" customHeight="1">
      <c r="A25" s="126"/>
      <c r="B25" s="124" t="s">
        <v>236</v>
      </c>
      <c r="C25" s="125">
        <v>209445</v>
      </c>
      <c r="D25" s="124" t="s">
        <v>238</v>
      </c>
      <c r="E25" s="125">
        <v>185350</v>
      </c>
    </row>
    <row r="26" spans="1:5" ht="16.5" customHeight="1">
      <c r="A26" s="126"/>
      <c r="B26" s="15"/>
      <c r="C26" s="256"/>
      <c r="D26" s="124" t="s">
        <v>239</v>
      </c>
      <c r="E26" s="125">
        <v>24095</v>
      </c>
    </row>
    <row r="27" spans="1:5" ht="16.5" customHeight="1">
      <c r="A27" s="19"/>
      <c r="B27" s="124" t="s">
        <v>237</v>
      </c>
      <c r="C27" s="125">
        <v>399850</v>
      </c>
      <c r="D27" s="124" t="s">
        <v>240</v>
      </c>
      <c r="E27" s="125">
        <v>353849</v>
      </c>
    </row>
    <row r="28" spans="1:5" ht="16.5" customHeight="1" thickBot="1">
      <c r="A28" s="19"/>
      <c r="B28" s="15"/>
      <c r="C28" s="122"/>
      <c r="D28" s="124" t="s">
        <v>241</v>
      </c>
      <c r="E28" s="125">
        <v>46001</v>
      </c>
    </row>
    <row r="29" spans="1:5" s="24" customFormat="1" ht="18.75" customHeight="1">
      <c r="A29" s="56" t="s">
        <v>8</v>
      </c>
      <c r="B29" s="57"/>
      <c r="C29" s="54">
        <f>SUM(C17:C28)</f>
        <v>958095</v>
      </c>
      <c r="D29" s="54" t="s">
        <v>8</v>
      </c>
      <c r="E29" s="54">
        <f>SUM(E17:E28)</f>
        <v>958095</v>
      </c>
    </row>
    <row r="30" spans="1:5" s="20" customFormat="1" ht="13.9" customHeight="1">
      <c r="A30" s="27"/>
      <c r="B30" s="28"/>
      <c r="C30" s="29"/>
      <c r="D30" s="29"/>
      <c r="E30" s="46"/>
    </row>
    <row r="31" spans="1:5" s="24" customFormat="1" ht="17.45" customHeight="1">
      <c r="A31" s="13" t="s">
        <v>9</v>
      </c>
      <c r="B31" s="3"/>
      <c r="C31" s="11"/>
      <c r="D31" s="3"/>
      <c r="E31" s="11"/>
    </row>
    <row r="32" spans="1:5" s="24" customFormat="1" ht="15.75" customHeight="1">
      <c r="A32" s="53" t="s">
        <v>242</v>
      </c>
      <c r="B32" s="126" t="s">
        <v>250</v>
      </c>
      <c r="C32" s="125">
        <v>615181</v>
      </c>
      <c r="D32" s="126" t="s">
        <v>244</v>
      </c>
      <c r="E32" s="125">
        <v>577635</v>
      </c>
    </row>
    <row r="33" spans="1:5" s="24" customFormat="1" ht="13.5" customHeight="1">
      <c r="A33" s="124"/>
      <c r="B33" s="124"/>
      <c r="C33" s="125"/>
      <c r="D33" s="124" t="s">
        <v>245</v>
      </c>
      <c r="E33" s="125">
        <v>37546</v>
      </c>
    </row>
    <row r="34" spans="1:5" s="24" customFormat="1" ht="15.75" customHeight="1">
      <c r="B34" s="23"/>
      <c r="C34" s="4"/>
      <c r="D34" s="12"/>
      <c r="E34" s="125"/>
    </row>
    <row r="35" spans="1:5" s="24" customFormat="1" ht="15.75" customHeight="1">
      <c r="A35" s="75"/>
      <c r="B35" s="9"/>
      <c r="C35" s="74"/>
      <c r="D35" s="75"/>
      <c r="E35" s="125"/>
    </row>
    <row r="36" spans="1:5" s="24" customFormat="1" ht="15.75" customHeight="1">
      <c r="A36" s="75"/>
      <c r="B36" s="9"/>
      <c r="C36" s="74"/>
      <c r="D36" s="75"/>
      <c r="E36" s="125"/>
    </row>
    <row r="37" spans="1:5" s="24" customFormat="1" ht="15.75" customHeight="1">
      <c r="A37" s="12" t="s">
        <v>243</v>
      </c>
      <c r="B37" s="9"/>
      <c r="C37" s="74"/>
      <c r="D37" s="12" t="s">
        <v>248</v>
      </c>
      <c r="E37" s="125">
        <v>-4205781</v>
      </c>
    </row>
    <row r="38" spans="1:5" s="24" customFormat="1" ht="14.25" customHeight="1">
      <c r="A38" s="75"/>
      <c r="B38" s="9"/>
      <c r="C38" s="74"/>
      <c r="D38" s="75" t="s">
        <v>252</v>
      </c>
      <c r="E38" s="125">
        <v>127000</v>
      </c>
    </row>
    <row r="39" spans="1:5" s="24" customFormat="1" ht="13.9" customHeight="1">
      <c r="A39" s="75"/>
      <c r="B39" s="9"/>
      <c r="C39" s="74"/>
      <c r="D39" s="75" t="s">
        <v>253</v>
      </c>
      <c r="E39" s="125">
        <v>2359660</v>
      </c>
    </row>
    <row r="40" spans="1:5" s="24" customFormat="1" ht="14.25" customHeight="1">
      <c r="A40" s="75"/>
      <c r="B40" s="9"/>
      <c r="C40" s="74"/>
      <c r="D40" s="75" t="s">
        <v>254</v>
      </c>
      <c r="E40" s="125">
        <v>123999</v>
      </c>
    </row>
    <row r="41" spans="1:5" s="24" customFormat="1" ht="14.25" customHeight="1">
      <c r="A41" s="75"/>
      <c r="B41" s="9"/>
      <c r="C41" s="74"/>
      <c r="D41" s="75" t="s">
        <v>255</v>
      </c>
      <c r="E41" s="125">
        <v>15900</v>
      </c>
    </row>
    <row r="42" spans="1:5" s="24" customFormat="1" ht="14.25" customHeight="1">
      <c r="A42" s="75"/>
      <c r="B42" s="9"/>
      <c r="C42" s="74"/>
      <c r="D42" s="75" t="s">
        <v>256</v>
      </c>
      <c r="E42" s="125">
        <v>32998</v>
      </c>
    </row>
    <row r="43" spans="1:5" s="24" customFormat="1" ht="14.25" customHeight="1">
      <c r="A43" s="75"/>
      <c r="B43" s="9"/>
      <c r="C43" s="74"/>
      <c r="D43" s="75" t="s">
        <v>257</v>
      </c>
      <c r="E43" s="125">
        <v>117900</v>
      </c>
    </row>
    <row r="44" spans="1:5" s="24" customFormat="1" ht="14.25" customHeight="1">
      <c r="A44" s="75"/>
      <c r="B44" s="9"/>
      <c r="C44" s="74"/>
      <c r="D44" s="75" t="s">
        <v>258</v>
      </c>
      <c r="E44" s="125">
        <v>43190</v>
      </c>
    </row>
    <row r="45" spans="1:5" s="24" customFormat="1" ht="14.25" customHeight="1">
      <c r="A45" s="75"/>
      <c r="B45" s="9"/>
      <c r="C45" s="74"/>
      <c r="D45" s="75" t="s">
        <v>259</v>
      </c>
      <c r="E45" s="125">
        <v>250000</v>
      </c>
    </row>
    <row r="46" spans="1:5" s="24" customFormat="1" ht="14.25" customHeight="1">
      <c r="A46" s="75"/>
      <c r="B46" s="9"/>
      <c r="C46" s="74"/>
      <c r="D46" s="75" t="s">
        <v>260</v>
      </c>
      <c r="E46" s="125">
        <v>80980</v>
      </c>
    </row>
    <row r="47" spans="1:5" s="24" customFormat="1" ht="14.25" customHeight="1">
      <c r="A47" s="75"/>
      <c r="B47" s="9"/>
      <c r="C47" s="74"/>
      <c r="D47" s="75" t="s">
        <v>261</v>
      </c>
      <c r="E47" s="125">
        <v>84600</v>
      </c>
    </row>
    <row r="48" spans="1:5" s="24" customFormat="1" ht="14.25" customHeight="1">
      <c r="A48" s="75"/>
      <c r="B48" s="9"/>
      <c r="C48" s="74"/>
      <c r="D48" s="75" t="s">
        <v>262</v>
      </c>
      <c r="E48" s="125">
        <v>107991</v>
      </c>
    </row>
    <row r="49" spans="1:5" s="24" customFormat="1" ht="14.25" customHeight="1">
      <c r="A49" s="75"/>
      <c r="B49" s="9"/>
      <c r="C49" s="74"/>
      <c r="D49" s="75" t="s">
        <v>263</v>
      </c>
      <c r="E49" s="125">
        <v>135780</v>
      </c>
    </row>
    <row r="50" spans="1:5" s="24" customFormat="1" ht="14.25" customHeight="1">
      <c r="A50" s="75"/>
      <c r="B50" s="9"/>
      <c r="C50" s="74"/>
      <c r="D50" s="75" t="s">
        <v>264</v>
      </c>
      <c r="E50" s="125">
        <v>36999</v>
      </c>
    </row>
    <row r="51" spans="1:5" s="24" customFormat="1" ht="14.25" customHeight="1">
      <c r="A51" s="75"/>
      <c r="B51" s="9"/>
      <c r="C51" s="74"/>
      <c r="D51" s="75" t="s">
        <v>265</v>
      </c>
      <c r="E51" s="125">
        <v>59998</v>
      </c>
    </row>
    <row r="52" spans="1:5" s="24" customFormat="1" ht="14.25" customHeight="1">
      <c r="A52" s="75"/>
      <c r="B52" s="9"/>
      <c r="C52" s="74"/>
      <c r="D52" s="75" t="s">
        <v>266</v>
      </c>
      <c r="E52" s="125">
        <v>32998</v>
      </c>
    </row>
    <row r="53" spans="1:5" s="24" customFormat="1" ht="14.25" customHeight="1">
      <c r="A53" s="75"/>
      <c r="B53" s="9"/>
      <c r="C53" s="74"/>
      <c r="D53" s="75" t="s">
        <v>267</v>
      </c>
      <c r="E53" s="125">
        <v>39999</v>
      </c>
    </row>
    <row r="54" spans="1:5" s="24" customFormat="1" ht="14.25" customHeight="1">
      <c r="A54" s="75"/>
      <c r="B54" s="9"/>
      <c r="C54" s="74"/>
      <c r="D54" s="75" t="s">
        <v>268</v>
      </c>
      <c r="E54" s="125">
        <v>99990</v>
      </c>
    </row>
    <row r="55" spans="1:5" s="24" customFormat="1" ht="15.75" customHeight="1">
      <c r="A55" s="75"/>
      <c r="B55" s="9"/>
      <c r="C55" s="74"/>
      <c r="D55" s="75" t="s">
        <v>269</v>
      </c>
      <c r="E55" s="21">
        <v>444500</v>
      </c>
    </row>
    <row r="56" spans="1:5" s="24" customFormat="1" ht="13.9" customHeight="1">
      <c r="A56" s="75"/>
      <c r="B56" s="9"/>
      <c r="C56" s="74"/>
      <c r="D56" s="12" t="s">
        <v>265</v>
      </c>
      <c r="E56" s="125">
        <v>11299</v>
      </c>
    </row>
    <row r="57" spans="1:5" s="24" customFormat="1" ht="14.25" customHeight="1">
      <c r="A57" s="75"/>
      <c r="B57" s="9"/>
      <c r="C57" s="74"/>
      <c r="D57" s="258"/>
      <c r="E57" s="259"/>
    </row>
    <row r="58" spans="1:5" s="24" customFormat="1" ht="31.5" customHeight="1" thickBot="1">
      <c r="A58" s="77"/>
      <c r="B58" s="104"/>
      <c r="C58" s="105"/>
      <c r="D58" s="77"/>
      <c r="E58" s="69"/>
    </row>
    <row r="59" spans="1:5" s="106" customFormat="1" ht="18.75" customHeight="1">
      <c r="A59" s="71" t="s">
        <v>8</v>
      </c>
      <c r="B59" s="107"/>
      <c r="C59" s="72">
        <f>SUM(C32:C58)</f>
        <v>615181</v>
      </c>
      <c r="D59" s="72" t="s">
        <v>8</v>
      </c>
      <c r="E59" s="72">
        <f>SUM(E32:E58)</f>
        <v>615181</v>
      </c>
    </row>
    <row r="60" spans="1:5" s="24" customFormat="1" ht="12.6" customHeight="1">
      <c r="A60" s="27"/>
      <c r="B60" s="28"/>
      <c r="C60" s="49"/>
      <c r="D60" s="49"/>
      <c r="E60" s="14"/>
    </row>
    <row r="61" spans="1:5" s="24" customFormat="1" ht="15.75" customHeight="1">
      <c r="A61" s="19" t="s">
        <v>50</v>
      </c>
      <c r="B61" s="30"/>
      <c r="C61" s="21"/>
      <c r="D61" s="22"/>
      <c r="E61" s="2"/>
    </row>
    <row r="62" spans="1:5" s="106" customFormat="1" ht="18" customHeight="1">
      <c r="A62" s="53" t="s">
        <v>242</v>
      </c>
      <c r="B62" s="75" t="s">
        <v>251</v>
      </c>
      <c r="C62" s="125">
        <v>224229</v>
      </c>
      <c r="D62" s="126" t="s">
        <v>246</v>
      </c>
      <c r="E62" s="125">
        <v>198433</v>
      </c>
    </row>
    <row r="63" spans="1:5" s="24" customFormat="1" ht="15" customHeight="1" thickBot="1">
      <c r="A63" s="124"/>
      <c r="B63" s="124"/>
      <c r="C63" s="125"/>
      <c r="D63" s="124" t="s">
        <v>247</v>
      </c>
      <c r="E63" s="69">
        <v>25796</v>
      </c>
    </row>
    <row r="64" spans="1:5" s="25" customFormat="1" ht="20.45" customHeight="1">
      <c r="A64" s="71" t="s">
        <v>8</v>
      </c>
      <c r="B64" s="71"/>
      <c r="C64" s="72">
        <f>SUM(C62:C63)</f>
        <v>224229</v>
      </c>
      <c r="D64" s="72" t="s">
        <v>8</v>
      </c>
      <c r="E64" s="72">
        <f>SUM(E62:E63)</f>
        <v>224229</v>
      </c>
    </row>
    <row r="65" spans="1:5" s="24" customFormat="1" ht="17.45" customHeight="1">
      <c r="A65" s="31" t="s">
        <v>49</v>
      </c>
      <c r="B65" s="1"/>
      <c r="C65" s="21"/>
      <c r="D65" s="1"/>
      <c r="E65" s="21"/>
    </row>
    <row r="66" spans="1:5" s="24" customFormat="1" ht="18" customHeight="1">
      <c r="A66" s="126" t="s">
        <v>243</v>
      </c>
      <c r="B66" s="78"/>
      <c r="C66" s="80"/>
      <c r="D66" s="80" t="s">
        <v>248</v>
      </c>
      <c r="E66" s="79">
        <v>-177205</v>
      </c>
    </row>
    <row r="67" spans="1:5" s="24" customFormat="1" ht="18" customHeight="1">
      <c r="A67" s="126"/>
      <c r="B67" s="78"/>
      <c r="C67" s="80"/>
      <c r="D67" s="80" t="s">
        <v>270</v>
      </c>
      <c r="E67" s="79">
        <v>39585</v>
      </c>
    </row>
    <row r="68" spans="1:5" s="24" customFormat="1" ht="18" customHeight="1">
      <c r="A68" s="126"/>
      <c r="B68" s="78"/>
      <c r="C68" s="80"/>
      <c r="D68" s="80" t="s">
        <v>271</v>
      </c>
      <c r="E68" s="79">
        <v>85720</v>
      </c>
    </row>
    <row r="69" spans="1:5" s="24" customFormat="1" ht="15.75" customHeight="1">
      <c r="A69" s="80"/>
      <c r="B69" s="80"/>
      <c r="C69" s="80"/>
      <c r="D69" s="80" t="s">
        <v>272</v>
      </c>
      <c r="E69" s="79">
        <v>51900</v>
      </c>
    </row>
    <row r="70" spans="1:5" s="24" customFormat="1" ht="18" customHeight="1" thickBot="1">
      <c r="A70" s="114"/>
      <c r="B70" s="114"/>
      <c r="C70" s="260"/>
      <c r="D70" s="261"/>
      <c r="E70" s="260"/>
    </row>
    <row r="71" spans="1:5" s="25" customFormat="1" ht="19.5" customHeight="1">
      <c r="A71" s="71" t="s">
        <v>8</v>
      </c>
      <c r="B71" s="71"/>
      <c r="C71" s="72">
        <f>SUM(C65:C70)</f>
        <v>0</v>
      </c>
      <c r="D71" s="72" t="s">
        <v>8</v>
      </c>
      <c r="E71" s="72">
        <f>SUM(E66:E70)</f>
        <v>0</v>
      </c>
    </row>
    <row r="72" spans="1:5" s="25" customFormat="1" ht="13.9" customHeight="1">
      <c r="A72" s="115"/>
      <c r="B72" s="115"/>
      <c r="C72" s="116"/>
      <c r="D72" s="117"/>
      <c r="E72" s="116"/>
    </row>
    <row r="73" spans="1:5" s="24" customFormat="1" ht="15" customHeight="1">
      <c r="A73" s="47" t="s">
        <v>10</v>
      </c>
      <c r="B73" s="1"/>
      <c r="C73" s="2"/>
      <c r="D73" s="1"/>
      <c r="E73" s="2"/>
    </row>
    <row r="74" spans="1:5" s="24" customFormat="1" ht="18" customHeight="1">
      <c r="A74" s="126" t="s">
        <v>273</v>
      </c>
      <c r="B74" s="124" t="s">
        <v>274</v>
      </c>
      <c r="C74" s="125">
        <v>150000</v>
      </c>
      <c r="D74" s="124" t="s">
        <v>275</v>
      </c>
      <c r="E74" s="125">
        <v>150000</v>
      </c>
    </row>
    <row r="75" spans="1:5" s="24" customFormat="1" ht="18" customHeight="1">
      <c r="A75" s="126"/>
      <c r="B75" s="126"/>
      <c r="C75" s="21"/>
      <c r="D75" s="124" t="s">
        <v>276</v>
      </c>
      <c r="E75" s="125">
        <v>-555500</v>
      </c>
    </row>
    <row r="76" spans="1:5" s="24" customFormat="1" ht="18" customHeight="1" thickBot="1">
      <c r="A76" s="53" t="s">
        <v>243</v>
      </c>
      <c r="B76" s="68"/>
      <c r="C76" s="69"/>
      <c r="D76" s="68" t="s">
        <v>277</v>
      </c>
      <c r="E76" s="69">
        <v>555500</v>
      </c>
    </row>
    <row r="77" spans="1:5" s="20" customFormat="1" ht="18.75" customHeight="1">
      <c r="A77" s="71" t="s">
        <v>8</v>
      </c>
      <c r="B77" s="71"/>
      <c r="C77" s="72">
        <f>SUM(C74:C76)</f>
        <v>150000</v>
      </c>
      <c r="D77" s="72" t="s">
        <v>8</v>
      </c>
      <c r="E77" s="72">
        <f>SUM(E74:E76)</f>
        <v>150000</v>
      </c>
    </row>
    <row r="78" spans="1:5" s="20" customFormat="1" ht="17.25" customHeight="1">
      <c r="A78" s="23"/>
      <c r="B78" s="23"/>
      <c r="C78" s="18"/>
      <c r="D78" s="18"/>
      <c r="E78" s="18"/>
    </row>
    <row r="79" spans="1:5" s="20" customFormat="1" ht="15" customHeight="1">
      <c r="A79" s="48" t="s">
        <v>11</v>
      </c>
      <c r="B79" s="23"/>
      <c r="C79" s="18"/>
      <c r="D79" s="18"/>
      <c r="E79" s="18"/>
    </row>
    <row r="80" spans="1:5" ht="17.25" customHeight="1">
      <c r="A80" s="263" t="s">
        <v>278</v>
      </c>
      <c r="B80" s="264" t="s">
        <v>280</v>
      </c>
      <c r="C80" s="21">
        <v>3775700</v>
      </c>
      <c r="D80" s="266" t="s">
        <v>135</v>
      </c>
      <c r="E80" s="268">
        <v>3341327</v>
      </c>
    </row>
    <row r="81" spans="1:5" ht="15.75" customHeight="1">
      <c r="A81" s="262"/>
      <c r="B81" s="124"/>
      <c r="C81" s="81"/>
      <c r="D81" s="266" t="s">
        <v>281</v>
      </c>
      <c r="E81" s="267">
        <v>434373</v>
      </c>
    </row>
    <row r="82" spans="1:5" ht="13.15" customHeight="1">
      <c r="A82" s="262"/>
      <c r="B82" s="124"/>
      <c r="C82" s="81"/>
      <c r="D82" s="265"/>
      <c r="E82" s="267"/>
    </row>
    <row r="83" spans="1:5" ht="13.15" customHeight="1">
      <c r="A83" s="262" t="s">
        <v>279</v>
      </c>
      <c r="B83" s="124"/>
      <c r="C83" s="125"/>
      <c r="D83" s="265" t="s">
        <v>123</v>
      </c>
      <c r="E83" s="267">
        <v>-408977</v>
      </c>
    </row>
    <row r="84" spans="1:5" ht="15" customHeight="1">
      <c r="A84" s="124"/>
      <c r="B84" s="124"/>
      <c r="C84" s="62"/>
      <c r="D84" s="265" t="s">
        <v>282</v>
      </c>
      <c r="E84" s="267">
        <v>408977</v>
      </c>
    </row>
    <row r="85" spans="1:5" ht="15" customHeight="1">
      <c r="A85" s="124"/>
      <c r="B85" s="124"/>
      <c r="C85" s="62"/>
      <c r="D85" s="124"/>
      <c r="E85" s="125"/>
    </row>
    <row r="86" spans="1:5" ht="20.25" customHeight="1" thickBot="1">
      <c r="A86" s="124"/>
      <c r="B86" s="124"/>
      <c r="C86" s="125"/>
      <c r="D86" s="124"/>
      <c r="E86" s="125"/>
    </row>
    <row r="87" spans="1:5" s="20" customFormat="1" ht="19.149999999999999" customHeight="1">
      <c r="A87" s="71" t="s">
        <v>8</v>
      </c>
      <c r="B87" s="118"/>
      <c r="C87" s="72">
        <f>SUM(C80:C86)</f>
        <v>3775700</v>
      </c>
      <c r="D87" s="72" t="s">
        <v>8</v>
      </c>
      <c r="E87" s="72">
        <f>SUM(E80:E86)</f>
        <v>3775700</v>
      </c>
    </row>
    <row r="88" spans="1:5" s="20" customFormat="1" ht="19.149999999999999" customHeight="1">
      <c r="A88" s="269"/>
      <c r="B88" s="270"/>
      <c r="C88" s="271"/>
      <c r="D88" s="271"/>
      <c r="E88" s="271"/>
    </row>
    <row r="89" spans="1:5" s="20" customFormat="1" ht="19.149999999999999" customHeight="1">
      <c r="A89" s="272" t="s">
        <v>132</v>
      </c>
      <c r="B89" s="270"/>
      <c r="C89" s="271"/>
      <c r="D89" s="271"/>
      <c r="E89" s="271"/>
    </row>
    <row r="90" spans="1:5" s="20" customFormat="1" ht="45" customHeight="1" thickBot="1">
      <c r="A90" s="273" t="s">
        <v>283</v>
      </c>
      <c r="B90" s="276" t="s">
        <v>284</v>
      </c>
      <c r="C90" s="278">
        <v>600000</v>
      </c>
      <c r="D90" s="277" t="s">
        <v>123</v>
      </c>
      <c r="E90" s="278">
        <v>600000</v>
      </c>
    </row>
    <row r="91" spans="1:5" s="275" customFormat="1" ht="12.75" customHeight="1">
      <c r="A91" s="71" t="s">
        <v>8</v>
      </c>
      <c r="B91" s="274"/>
      <c r="C91" s="54">
        <f>SUM(C90)</f>
        <v>600000</v>
      </c>
      <c r="D91" s="71" t="s">
        <v>8</v>
      </c>
      <c r="E91" s="54">
        <f>SUM(E90)</f>
        <v>600000</v>
      </c>
    </row>
    <row r="92" spans="1:5" s="20" customFormat="1" ht="15.6" customHeight="1">
      <c r="A92" s="31" t="s">
        <v>32</v>
      </c>
      <c r="B92" s="9"/>
      <c r="C92" s="4"/>
      <c r="D92" s="76" t="s">
        <v>82</v>
      </c>
      <c r="E92" s="4"/>
    </row>
    <row r="93" spans="1:5" s="20" customFormat="1" ht="14.45" customHeight="1">
      <c r="A93" s="31"/>
      <c r="B93" s="12"/>
      <c r="C93" s="2"/>
      <c r="D93" s="117" t="s">
        <v>91</v>
      </c>
      <c r="E93" s="2"/>
    </row>
    <row r="94" spans="1:5" s="20" customFormat="1" ht="13.15" customHeight="1">
      <c r="A94" s="31"/>
      <c r="B94" s="12"/>
      <c r="C94" s="2"/>
      <c r="D94" s="117" t="s">
        <v>83</v>
      </c>
      <c r="E94" s="102">
        <v>1392000</v>
      </c>
    </row>
    <row r="95" spans="1:5" s="20" customFormat="1" ht="12" customHeight="1">
      <c r="A95" s="31"/>
      <c r="B95" s="12"/>
      <c r="C95" s="2"/>
      <c r="D95" s="121" t="s">
        <v>84</v>
      </c>
      <c r="E95" s="102">
        <v>-1392000</v>
      </c>
    </row>
    <row r="96" spans="1:5" s="20" customFormat="1" ht="15.75" customHeight="1">
      <c r="A96" s="31"/>
      <c r="B96" s="12"/>
      <c r="C96" s="2"/>
      <c r="D96" s="117"/>
      <c r="E96" s="102"/>
    </row>
    <row r="97" spans="1:5" s="20" customFormat="1" ht="15.75" customHeight="1">
      <c r="A97" s="31"/>
      <c r="B97" s="12"/>
      <c r="C97" s="125"/>
      <c r="D97" s="117" t="s">
        <v>212</v>
      </c>
      <c r="E97" s="102"/>
    </row>
    <row r="98" spans="1:5" s="20" customFormat="1" ht="15.75" customHeight="1">
      <c r="A98" s="31"/>
      <c r="B98" s="12"/>
      <c r="C98" s="125"/>
      <c r="D98" s="117" t="s">
        <v>91</v>
      </c>
      <c r="E98" s="102"/>
    </row>
    <row r="99" spans="1:5" s="20" customFormat="1" ht="15.75" customHeight="1">
      <c r="A99" s="31"/>
      <c r="B99" s="12"/>
      <c r="C99" s="125"/>
      <c r="D99" s="117" t="s">
        <v>83</v>
      </c>
      <c r="E99" s="102">
        <v>254000</v>
      </c>
    </row>
    <row r="100" spans="1:5" s="20" customFormat="1" ht="15.75" customHeight="1">
      <c r="A100" s="31"/>
      <c r="B100" s="12"/>
      <c r="C100" s="125"/>
      <c r="D100" s="121" t="s">
        <v>84</v>
      </c>
      <c r="E100" s="102">
        <v>-254000</v>
      </c>
    </row>
    <row r="101" spans="1:5" s="20" customFormat="1" ht="33.75" customHeight="1">
      <c r="A101" s="31"/>
      <c r="B101" s="12"/>
      <c r="C101" s="125"/>
      <c r="D101" s="117" t="s">
        <v>213</v>
      </c>
      <c r="E101" s="102">
        <v>2833996</v>
      </c>
    </row>
    <row r="102" spans="1:5" s="20" customFormat="1" ht="17.25" customHeight="1">
      <c r="A102" s="31"/>
      <c r="B102" s="12"/>
      <c r="C102" s="125"/>
      <c r="D102" s="117" t="s">
        <v>214</v>
      </c>
      <c r="E102" s="102"/>
    </row>
    <row r="103" spans="1:5" s="20" customFormat="1" ht="15.75" customHeight="1">
      <c r="A103" s="31"/>
      <c r="B103" s="12"/>
      <c r="C103" s="125"/>
      <c r="D103" s="117" t="s">
        <v>84</v>
      </c>
      <c r="E103" s="102">
        <v>-2833996</v>
      </c>
    </row>
    <row r="104" spans="1:5" s="20" customFormat="1" ht="15.75" customHeight="1">
      <c r="A104" s="31"/>
      <c r="B104" s="12"/>
      <c r="C104" s="125"/>
      <c r="D104" s="117"/>
      <c r="E104" s="102"/>
    </row>
    <row r="105" spans="1:5" s="20" customFormat="1" ht="30" customHeight="1">
      <c r="A105" s="31"/>
      <c r="B105" s="12"/>
      <c r="C105" s="125"/>
      <c r="D105" s="117" t="s">
        <v>221</v>
      </c>
      <c r="E105" s="102"/>
    </row>
    <row r="106" spans="1:5" s="20" customFormat="1" ht="15.75" customHeight="1">
      <c r="A106" s="31"/>
      <c r="B106" s="12" t="s">
        <v>191</v>
      </c>
      <c r="C106" s="125">
        <v>1405136</v>
      </c>
      <c r="D106" s="117" t="s">
        <v>215</v>
      </c>
      <c r="E106" s="102">
        <v>1405136</v>
      </c>
    </row>
    <row r="107" spans="1:5" s="20" customFormat="1" ht="15.75" customHeight="1">
      <c r="A107" s="31"/>
      <c r="B107" s="12"/>
      <c r="C107" s="125"/>
      <c r="D107" s="255"/>
      <c r="E107" s="102"/>
    </row>
    <row r="108" spans="1:5" s="20" customFormat="1" ht="78" customHeight="1">
      <c r="A108" s="31"/>
      <c r="B108" s="12"/>
      <c r="C108" s="125"/>
      <c r="D108" s="255" t="s">
        <v>223</v>
      </c>
      <c r="E108" s="102"/>
    </row>
    <row r="109" spans="1:5" s="20" customFormat="1" ht="15.75" customHeight="1">
      <c r="A109" s="31"/>
      <c r="B109" s="12"/>
      <c r="C109" s="125"/>
      <c r="D109" s="255" t="s">
        <v>222</v>
      </c>
      <c r="E109" s="102">
        <v>307200</v>
      </c>
    </row>
    <row r="110" spans="1:5" s="20" customFormat="1" ht="54" customHeight="1">
      <c r="A110" s="31"/>
      <c r="B110" s="12"/>
      <c r="C110" s="125"/>
      <c r="D110" s="255" t="s">
        <v>285</v>
      </c>
      <c r="E110" s="102">
        <v>-307200</v>
      </c>
    </row>
    <row r="111" spans="1:5" s="20" customFormat="1" ht="46.5" customHeight="1">
      <c r="A111" s="31"/>
      <c r="B111" s="12"/>
      <c r="C111" s="125"/>
      <c r="D111" s="117" t="s">
        <v>216</v>
      </c>
      <c r="E111" s="102"/>
    </row>
    <row r="112" spans="1:5" s="20" customFormat="1" ht="19.5" customHeight="1">
      <c r="A112" s="31"/>
      <c r="B112" s="12"/>
      <c r="C112" s="125"/>
      <c r="D112" s="117" t="s">
        <v>217</v>
      </c>
      <c r="E112" s="102">
        <v>190500</v>
      </c>
    </row>
    <row r="113" spans="1:5" s="20" customFormat="1" ht="19.5" customHeight="1">
      <c r="A113" s="31"/>
      <c r="B113" s="12"/>
      <c r="C113" s="125"/>
      <c r="D113" s="255" t="s">
        <v>218</v>
      </c>
      <c r="E113" s="102"/>
    </row>
    <row r="114" spans="1:5" s="20" customFormat="1" ht="19.5" customHeight="1">
      <c r="A114" s="31"/>
      <c r="B114" s="12"/>
      <c r="C114" s="125"/>
      <c r="D114" s="255" t="s">
        <v>219</v>
      </c>
      <c r="E114" s="102">
        <v>-190500</v>
      </c>
    </row>
    <row r="115" spans="1:5" s="20" customFormat="1" ht="19.5" customHeight="1">
      <c r="A115" s="31"/>
      <c r="B115" s="12"/>
      <c r="C115" s="125"/>
      <c r="D115" s="117"/>
      <c r="E115" s="102"/>
    </row>
    <row r="116" spans="1:5" s="20" customFormat="1" ht="14.45" customHeight="1">
      <c r="A116" s="31"/>
      <c r="B116" s="12"/>
      <c r="C116" s="2"/>
      <c r="D116" s="117" t="s">
        <v>85</v>
      </c>
      <c r="E116" s="102"/>
    </row>
    <row r="117" spans="1:5" s="20" customFormat="1" ht="12" customHeight="1">
      <c r="A117" s="31"/>
      <c r="B117" s="12"/>
      <c r="C117" s="2"/>
      <c r="D117" s="117" t="s">
        <v>86</v>
      </c>
      <c r="E117" s="102"/>
    </row>
    <row r="118" spans="1:5" s="20" customFormat="1" ht="17.45" customHeight="1">
      <c r="A118" s="31"/>
      <c r="B118" s="12"/>
      <c r="C118" s="2"/>
      <c r="D118" s="117" t="s">
        <v>87</v>
      </c>
      <c r="E118" s="102">
        <v>1119104</v>
      </c>
    </row>
    <row r="119" spans="1:5" s="20" customFormat="1" ht="12.75" customHeight="1">
      <c r="A119" s="31"/>
      <c r="B119" s="12"/>
      <c r="C119" s="2"/>
      <c r="D119" s="121" t="s">
        <v>84</v>
      </c>
      <c r="E119" s="102">
        <v>-1119104</v>
      </c>
    </row>
    <row r="120" spans="1:5" s="20" customFormat="1" ht="12.75" customHeight="1">
      <c r="A120" s="31"/>
      <c r="B120" s="12"/>
      <c r="C120" s="2"/>
      <c r="D120" s="117"/>
      <c r="E120" s="102"/>
    </row>
    <row r="121" spans="1:5" s="20" customFormat="1" ht="15" customHeight="1">
      <c r="A121" s="31"/>
      <c r="B121" s="12"/>
      <c r="C121" s="2"/>
      <c r="D121" s="117" t="s">
        <v>88</v>
      </c>
      <c r="E121" s="102"/>
    </row>
    <row r="122" spans="1:5" s="20" customFormat="1" ht="14.25" customHeight="1">
      <c r="A122" s="31"/>
      <c r="B122" s="12"/>
      <c r="C122" s="2"/>
      <c r="D122" s="117" t="s">
        <v>101</v>
      </c>
      <c r="E122" s="102">
        <v>968439</v>
      </c>
    </row>
    <row r="123" spans="1:5" s="20" customFormat="1" ht="18" customHeight="1">
      <c r="A123" s="31"/>
      <c r="B123" s="12"/>
      <c r="C123" s="2"/>
      <c r="D123" s="121" t="s">
        <v>84</v>
      </c>
      <c r="E123" s="102">
        <v>-968439</v>
      </c>
    </row>
    <row r="124" spans="1:5" s="20" customFormat="1" ht="14.25" customHeight="1">
      <c r="A124" s="31"/>
      <c r="B124" s="12"/>
      <c r="C124" s="2"/>
      <c r="D124" s="120"/>
      <c r="E124" s="2"/>
    </row>
    <row r="125" spans="1:5" s="20" customFormat="1" ht="15" customHeight="1">
      <c r="A125" s="31"/>
      <c r="B125" s="75"/>
      <c r="C125" s="2"/>
      <c r="D125" s="120" t="s">
        <v>105</v>
      </c>
      <c r="E125" s="2">
        <v>317990</v>
      </c>
    </row>
    <row r="126" spans="1:5" s="20" customFormat="1" ht="15.75" customHeight="1">
      <c r="A126" s="31"/>
      <c r="B126" s="75"/>
      <c r="C126" s="2"/>
      <c r="D126" s="119" t="s">
        <v>102</v>
      </c>
      <c r="E126" s="2"/>
    </row>
    <row r="127" spans="1:5" s="20" customFormat="1" ht="17.45" customHeight="1">
      <c r="A127" s="31"/>
      <c r="B127" s="75"/>
      <c r="C127" s="2"/>
      <c r="D127" s="119" t="s">
        <v>103</v>
      </c>
      <c r="E127" s="2"/>
    </row>
    <row r="128" spans="1:5" s="20" customFormat="1" ht="18.75" customHeight="1">
      <c r="A128" s="31"/>
      <c r="B128" s="75"/>
      <c r="C128" s="2"/>
      <c r="D128" s="119" t="s">
        <v>104</v>
      </c>
      <c r="E128" s="2"/>
    </row>
    <row r="129" spans="1:5" s="20" customFormat="1" ht="21.75" customHeight="1">
      <c r="A129" s="31"/>
      <c r="B129" s="12"/>
      <c r="C129" s="102"/>
      <c r="D129" s="120" t="s">
        <v>84</v>
      </c>
      <c r="E129" s="2">
        <v>-317990</v>
      </c>
    </row>
    <row r="130" spans="1:5" s="20" customFormat="1" ht="15" customHeight="1">
      <c r="A130" s="31"/>
      <c r="B130" s="75"/>
      <c r="C130" s="2"/>
      <c r="D130" s="119"/>
      <c r="E130" s="2"/>
    </row>
    <row r="131" spans="1:5" s="20" customFormat="1" ht="43.5" customHeight="1">
      <c r="A131" s="254"/>
      <c r="B131" s="75"/>
      <c r="C131" s="21"/>
      <c r="D131" s="119" t="s">
        <v>220</v>
      </c>
      <c r="E131" s="21">
        <v>1263828</v>
      </c>
    </row>
    <row r="132" spans="1:5" s="20" customFormat="1" ht="43.5" customHeight="1">
      <c r="A132" s="254"/>
      <c r="B132" s="75"/>
      <c r="C132" s="21"/>
      <c r="D132" s="119" t="s">
        <v>84</v>
      </c>
      <c r="E132" s="21">
        <v>-1263828</v>
      </c>
    </row>
    <row r="133" spans="1:5" s="20" customFormat="1" ht="30.75" customHeight="1">
      <c r="A133" s="126" t="s">
        <v>286</v>
      </c>
      <c r="B133" s="234"/>
      <c r="C133" s="235"/>
      <c r="D133" s="126" t="s">
        <v>185</v>
      </c>
      <c r="E133" s="21"/>
    </row>
    <row r="134" spans="1:5" s="20" customFormat="1" ht="15" customHeight="1">
      <c r="A134" s="124"/>
      <c r="B134" s="124"/>
      <c r="C134" s="108"/>
      <c r="D134" s="124" t="s">
        <v>139</v>
      </c>
      <c r="E134" s="125">
        <v>1282700</v>
      </c>
    </row>
    <row r="135" spans="1:5" s="20" customFormat="1" ht="15" customHeight="1">
      <c r="A135" s="124"/>
      <c r="B135" s="124"/>
      <c r="C135" s="62"/>
      <c r="D135" s="124" t="s">
        <v>84</v>
      </c>
      <c r="E135" s="125">
        <v>-1282700</v>
      </c>
    </row>
    <row r="136" spans="1:5" s="20" customFormat="1" ht="15" customHeight="1">
      <c r="A136" s="126" t="s">
        <v>186</v>
      </c>
      <c r="B136" s="124" t="s">
        <v>187</v>
      </c>
      <c r="C136" s="125">
        <v>1625600</v>
      </c>
      <c r="D136" s="126" t="s">
        <v>185</v>
      </c>
      <c r="E136" s="125"/>
    </row>
    <row r="137" spans="1:5" s="20" customFormat="1" ht="15" customHeight="1">
      <c r="A137" s="124"/>
      <c r="B137" s="124"/>
      <c r="C137" s="62"/>
      <c r="D137" s="126" t="s">
        <v>123</v>
      </c>
      <c r="E137" s="125">
        <v>1625600</v>
      </c>
    </row>
    <row r="138" spans="1:5" s="20" customFormat="1" ht="33.75" customHeight="1">
      <c r="A138" s="124" t="s">
        <v>188</v>
      </c>
      <c r="B138" s="124"/>
      <c r="C138" s="62"/>
      <c r="D138" s="126" t="s">
        <v>185</v>
      </c>
      <c r="E138" s="125"/>
    </row>
    <row r="139" spans="1:5" s="20" customFormat="1" ht="15" customHeight="1">
      <c r="A139" s="124"/>
      <c r="B139" s="124"/>
      <c r="C139" s="62"/>
      <c r="D139" s="124" t="s">
        <v>139</v>
      </c>
      <c r="E139" s="125">
        <v>2024380</v>
      </c>
    </row>
    <row r="140" spans="1:5" s="20" customFormat="1" ht="15" customHeight="1">
      <c r="A140" s="124"/>
      <c r="B140" s="124"/>
      <c r="C140" s="62"/>
      <c r="D140" s="124" t="s">
        <v>84</v>
      </c>
      <c r="E140" s="125">
        <v>-2024380</v>
      </c>
    </row>
    <row r="141" spans="1:5" s="20" customFormat="1" ht="15" customHeight="1">
      <c r="A141" s="124" t="s">
        <v>189</v>
      </c>
      <c r="B141" s="124"/>
      <c r="C141" s="62"/>
      <c r="D141" s="126" t="s">
        <v>185</v>
      </c>
      <c r="E141" s="125"/>
    </row>
    <row r="142" spans="1:5" s="20" customFormat="1" ht="15" customHeight="1">
      <c r="A142" s="9"/>
      <c r="B142" s="9"/>
      <c r="C142" s="4"/>
      <c r="D142" s="124" t="s">
        <v>139</v>
      </c>
      <c r="E142" s="125">
        <v>477995</v>
      </c>
    </row>
    <row r="143" spans="1:5" s="20" customFormat="1" ht="15" customHeight="1">
      <c r="A143" s="13"/>
      <c r="B143" s="124"/>
      <c r="C143" s="125"/>
      <c r="D143" s="124" t="s">
        <v>84</v>
      </c>
      <c r="E143" s="125">
        <v>-477995</v>
      </c>
    </row>
    <row r="144" spans="1:5" s="20" customFormat="1" ht="15" customHeight="1">
      <c r="A144" s="124" t="s">
        <v>190</v>
      </c>
      <c r="B144" s="124" t="s">
        <v>191</v>
      </c>
      <c r="C144" s="125">
        <v>575756</v>
      </c>
      <c r="D144" s="243" t="s">
        <v>192</v>
      </c>
      <c r="E144" s="125"/>
    </row>
    <row r="145" spans="1:5" s="20" customFormat="1" ht="15" customHeight="1">
      <c r="A145" s="124"/>
      <c r="B145" s="124"/>
      <c r="C145" s="62"/>
      <c r="D145" s="124" t="s">
        <v>123</v>
      </c>
      <c r="E145" s="125">
        <v>575756</v>
      </c>
    </row>
    <row r="146" spans="1:5" s="20" customFormat="1" ht="15" customHeight="1">
      <c r="A146" s="124" t="s">
        <v>193</v>
      </c>
      <c r="B146" s="236" t="s">
        <v>194</v>
      </c>
      <c r="C146" s="125">
        <v>34000000</v>
      </c>
      <c r="D146" s="126" t="s">
        <v>195</v>
      </c>
      <c r="E146" s="125">
        <v>34000000</v>
      </c>
    </row>
    <row r="147" spans="1:5" s="20" customFormat="1" ht="15" customHeight="1">
      <c r="A147" s="124"/>
      <c r="B147" s="124"/>
      <c r="C147" s="125"/>
      <c r="D147" s="124" t="s">
        <v>196</v>
      </c>
      <c r="E147" s="125"/>
    </row>
    <row r="148" spans="1:5" s="20" customFormat="1" ht="15" customHeight="1">
      <c r="A148" s="124" t="s">
        <v>197</v>
      </c>
      <c r="B148" s="236" t="s">
        <v>194</v>
      </c>
      <c r="C148" s="125">
        <v>9135000</v>
      </c>
      <c r="D148" s="124" t="s">
        <v>196</v>
      </c>
      <c r="E148" s="125">
        <v>9135000</v>
      </c>
    </row>
    <row r="149" spans="1:5" s="20" customFormat="1" ht="15" customHeight="1">
      <c r="A149" s="124"/>
      <c r="B149" s="124"/>
      <c r="C149" s="62"/>
      <c r="D149" s="126" t="s">
        <v>195</v>
      </c>
      <c r="E149" s="125"/>
    </row>
    <row r="150" spans="1:5" s="20" customFormat="1" ht="15" customHeight="1">
      <c r="A150" s="237" t="s">
        <v>198</v>
      </c>
      <c r="B150" s="124" t="s">
        <v>187</v>
      </c>
      <c r="C150" s="125">
        <v>600331</v>
      </c>
      <c r="D150" s="124" t="s">
        <v>123</v>
      </c>
      <c r="E150" s="125">
        <v>600331</v>
      </c>
    </row>
    <row r="151" spans="1:5" s="20" customFormat="1" ht="15" customHeight="1">
      <c r="A151" s="124"/>
      <c r="B151" s="124"/>
      <c r="C151" s="62"/>
      <c r="D151" s="124"/>
      <c r="E151" s="125"/>
    </row>
    <row r="152" spans="1:5" s="20" customFormat="1" ht="15" customHeight="1">
      <c r="A152" s="124"/>
      <c r="B152" s="124"/>
      <c r="C152" s="125"/>
      <c r="D152" s="126"/>
      <c r="E152" s="125"/>
    </row>
    <row r="153" spans="1:5" s="20" customFormat="1" ht="15" customHeight="1">
      <c r="A153" s="124" t="s">
        <v>199</v>
      </c>
      <c r="B153" s="124" t="s">
        <v>187</v>
      </c>
      <c r="C153" s="125">
        <v>10042806</v>
      </c>
      <c r="D153" s="124" t="s">
        <v>84</v>
      </c>
      <c r="E153" s="125">
        <v>10042806</v>
      </c>
    </row>
    <row r="154" spans="1:5" s="20" customFormat="1" ht="15" customHeight="1">
      <c r="A154" s="12" t="s">
        <v>200</v>
      </c>
      <c r="B154" s="9"/>
      <c r="C154" s="4"/>
      <c r="D154" s="12" t="s">
        <v>201</v>
      </c>
      <c r="E154" s="4"/>
    </row>
    <row r="155" spans="1:5" s="20" customFormat="1" ht="15" customHeight="1">
      <c r="A155" s="238"/>
      <c r="B155" s="239"/>
      <c r="C155" s="240"/>
      <c r="D155" s="239" t="s">
        <v>135</v>
      </c>
      <c r="E155" s="240">
        <v>-100000</v>
      </c>
    </row>
    <row r="156" spans="1:5" s="20" customFormat="1" ht="18.75" customHeight="1">
      <c r="A156" s="124"/>
      <c r="B156" s="124"/>
      <c r="C156" s="125"/>
      <c r="D156" s="124" t="s">
        <v>202</v>
      </c>
      <c r="E156" s="125">
        <v>100000</v>
      </c>
    </row>
    <row r="157" spans="1:5" s="20" customFormat="1" ht="18.75" customHeight="1">
      <c r="A157" s="124" t="s">
        <v>203</v>
      </c>
      <c r="B157" s="124"/>
      <c r="C157" s="62"/>
      <c r="D157" s="126" t="s">
        <v>195</v>
      </c>
      <c r="E157" s="125"/>
    </row>
    <row r="158" spans="1:5" s="20" customFormat="1" ht="33" customHeight="1">
      <c r="A158" s="124"/>
      <c r="B158" s="124"/>
      <c r="C158" s="125"/>
      <c r="D158" s="126" t="s">
        <v>139</v>
      </c>
      <c r="E158" s="125">
        <v>1276999</v>
      </c>
    </row>
    <row r="159" spans="1:5" s="20" customFormat="1" ht="15" customHeight="1">
      <c r="A159" s="124"/>
      <c r="B159" s="124"/>
      <c r="C159" s="62"/>
      <c r="D159" s="124" t="s">
        <v>84</v>
      </c>
      <c r="E159" s="125">
        <v>-1276999</v>
      </c>
    </row>
    <row r="160" spans="1:5" s="20" customFormat="1" ht="15" customHeight="1">
      <c r="A160" s="124"/>
      <c r="B160" s="124"/>
      <c r="C160" s="62"/>
      <c r="D160" s="126" t="s">
        <v>195</v>
      </c>
      <c r="E160" s="125"/>
    </row>
    <row r="161" spans="1:5" s="20" customFormat="1" ht="15" customHeight="1">
      <c r="A161" s="124" t="s">
        <v>204</v>
      </c>
      <c r="B161" s="124"/>
      <c r="C161" s="62"/>
      <c r="D161" s="124" t="s">
        <v>139</v>
      </c>
      <c r="E161" s="125">
        <v>216535</v>
      </c>
    </row>
    <row r="162" spans="1:5" s="20" customFormat="1" ht="15" customHeight="1">
      <c r="A162" s="124"/>
      <c r="B162" s="124"/>
      <c r="C162" s="62"/>
      <c r="D162" s="124" t="s">
        <v>123</v>
      </c>
      <c r="E162" s="125">
        <v>-216535</v>
      </c>
    </row>
    <row r="163" spans="1:5" s="20" customFormat="1" ht="15" customHeight="1">
      <c r="A163" s="124"/>
      <c r="B163" s="124"/>
      <c r="C163" s="62"/>
      <c r="D163" s="124"/>
      <c r="E163" s="125"/>
    </row>
    <row r="164" spans="1:5" s="20" customFormat="1" ht="45.75" customHeight="1">
      <c r="A164" s="124" t="s">
        <v>294</v>
      </c>
      <c r="B164" s="124"/>
      <c r="C164" s="62"/>
      <c r="D164" s="12" t="s">
        <v>296</v>
      </c>
      <c r="E164" s="102">
        <v>879469</v>
      </c>
    </row>
    <row r="165" spans="1:5" s="20" customFormat="1" ht="18.75" customHeight="1">
      <c r="A165" s="124"/>
      <c r="B165" s="124"/>
      <c r="C165" s="62"/>
      <c r="D165" s="12" t="s">
        <v>136</v>
      </c>
      <c r="E165" s="102">
        <v>114331</v>
      </c>
    </row>
    <row r="166" spans="1:5" s="20" customFormat="1" ht="45" customHeight="1">
      <c r="A166" s="124"/>
      <c r="B166" s="124"/>
      <c r="C166" s="62"/>
      <c r="D166" s="124" t="s">
        <v>295</v>
      </c>
      <c r="E166" s="125">
        <v>-993800</v>
      </c>
    </row>
    <row r="167" spans="1:5" s="20" customFormat="1" ht="36" customHeight="1">
      <c r="A167" s="124" t="s">
        <v>290</v>
      </c>
      <c r="B167" s="124"/>
      <c r="C167" s="62"/>
      <c r="D167" s="124" t="s">
        <v>288</v>
      </c>
      <c r="E167" s="125">
        <v>280000</v>
      </c>
    </row>
    <row r="168" spans="1:5" s="20" customFormat="1" ht="15" customHeight="1">
      <c r="A168" s="124"/>
      <c r="B168" s="124"/>
      <c r="C168" s="62"/>
      <c r="D168" s="124" t="s">
        <v>289</v>
      </c>
      <c r="E168" s="125">
        <v>-280000</v>
      </c>
    </row>
    <row r="169" spans="1:5" s="20" customFormat="1" ht="15" customHeight="1">
      <c r="A169" s="124" t="s">
        <v>292</v>
      </c>
      <c r="B169" s="124" t="s">
        <v>293</v>
      </c>
      <c r="C169" s="125">
        <v>4362525</v>
      </c>
      <c r="D169" s="124" t="s">
        <v>291</v>
      </c>
      <c r="E169" s="125">
        <v>5362525</v>
      </c>
    </row>
    <row r="170" spans="1:5" s="20" customFormat="1" ht="15" customHeight="1">
      <c r="A170" s="124"/>
      <c r="B170" s="124"/>
      <c r="C170" s="62"/>
      <c r="D170" s="124" t="s">
        <v>306</v>
      </c>
      <c r="E170" s="125">
        <v>-1000000</v>
      </c>
    </row>
    <row r="171" spans="1:5" s="20" customFormat="1" ht="31.5" customHeight="1">
      <c r="A171" s="10" t="s">
        <v>8</v>
      </c>
      <c r="B171" s="12"/>
      <c r="C171" s="11">
        <f>SUM(C92:C170)</f>
        <v>61747154</v>
      </c>
      <c r="D171" s="244" t="s">
        <v>8</v>
      </c>
      <c r="E171" s="11">
        <f>SUM(E92:E170)</f>
        <v>61747154</v>
      </c>
    </row>
    <row r="172" spans="1:5" s="20" customFormat="1" ht="36.75" customHeight="1">
      <c r="A172" s="233" t="s">
        <v>142</v>
      </c>
      <c r="B172" s="108"/>
      <c r="C172" s="2"/>
      <c r="D172" s="241"/>
      <c r="E172" s="2"/>
    </row>
    <row r="173" spans="1:5" s="20" customFormat="1" ht="34.5" customHeight="1">
      <c r="A173" s="53" t="s">
        <v>176</v>
      </c>
      <c r="B173" s="234"/>
      <c r="C173" s="235"/>
      <c r="D173" s="242" t="s">
        <v>175</v>
      </c>
      <c r="E173" s="21">
        <v>231800</v>
      </c>
    </row>
    <row r="174" spans="1:5" s="20" customFormat="1" ht="27.75" customHeight="1">
      <c r="A174" s="53"/>
      <c r="B174" s="234"/>
      <c r="C174" s="235"/>
      <c r="D174" s="242" t="s">
        <v>177</v>
      </c>
      <c r="E174" s="21">
        <v>137900</v>
      </c>
    </row>
    <row r="175" spans="1:5" s="20" customFormat="1" ht="15.75" customHeight="1">
      <c r="A175" s="124"/>
      <c r="B175" s="124"/>
      <c r="C175" s="108"/>
      <c r="D175" s="243" t="s">
        <v>178</v>
      </c>
      <c r="E175" s="125">
        <v>49616</v>
      </c>
    </row>
    <row r="176" spans="1:5" s="20" customFormat="1" ht="27.75" customHeight="1">
      <c r="A176" s="124"/>
      <c r="B176" s="124"/>
      <c r="C176" s="62"/>
      <c r="D176" s="243" t="s">
        <v>179</v>
      </c>
      <c r="E176" s="125">
        <v>80980</v>
      </c>
    </row>
    <row r="177" spans="1:5" s="20" customFormat="1" ht="15.75" customHeight="1">
      <c r="A177" s="124"/>
      <c r="B177" s="124"/>
      <c r="C177" s="62"/>
      <c r="D177" s="243" t="s">
        <v>180</v>
      </c>
      <c r="E177" s="125">
        <v>395920</v>
      </c>
    </row>
    <row r="178" spans="1:5" s="20" customFormat="1" ht="16.5" customHeight="1">
      <c r="A178" s="124"/>
      <c r="B178" s="124"/>
      <c r="C178" s="62"/>
      <c r="D178" s="124" t="s">
        <v>181</v>
      </c>
      <c r="E178" s="125">
        <v>104970</v>
      </c>
    </row>
    <row r="179" spans="1:5" s="73" customFormat="1" ht="19.899999999999999" customHeight="1">
      <c r="A179" s="124"/>
      <c r="B179" s="124"/>
      <c r="C179" s="62"/>
      <c r="D179" s="124" t="s">
        <v>123</v>
      </c>
      <c r="E179" s="125">
        <v>-1001186</v>
      </c>
    </row>
    <row r="180" spans="1:5" s="26" customFormat="1" ht="24.6" customHeight="1">
      <c r="A180" s="124" t="s">
        <v>182</v>
      </c>
      <c r="B180" s="124"/>
      <c r="C180" s="62"/>
      <c r="D180" s="124" t="s">
        <v>135</v>
      </c>
      <c r="E180" s="125">
        <v>1920600</v>
      </c>
    </row>
    <row r="181" spans="1:5" ht="28.9" customHeight="1">
      <c r="A181" s="9"/>
      <c r="B181" s="9"/>
      <c r="C181" s="4"/>
      <c r="D181" s="12" t="s">
        <v>136</v>
      </c>
      <c r="E181" s="125">
        <v>224709</v>
      </c>
    </row>
    <row r="182" spans="1:5" ht="20.45" customHeight="1">
      <c r="A182" s="124"/>
      <c r="B182" s="124"/>
      <c r="C182" s="125"/>
      <c r="D182" s="124" t="s">
        <v>123</v>
      </c>
      <c r="E182" s="125">
        <v>-2145309</v>
      </c>
    </row>
    <row r="183" spans="1:5" ht="16.5" customHeight="1">
      <c r="A183" s="124" t="s">
        <v>183</v>
      </c>
      <c r="B183" s="124"/>
      <c r="C183" s="125">
        <v>-533600</v>
      </c>
      <c r="D183" s="124" t="s">
        <v>135</v>
      </c>
      <c r="E183" s="125">
        <v>-472212</v>
      </c>
    </row>
    <row r="184" spans="1:5" ht="16.5" customHeight="1">
      <c r="A184" s="124"/>
      <c r="B184" s="124"/>
      <c r="C184" s="62"/>
      <c r="D184" s="124" t="s">
        <v>136</v>
      </c>
      <c r="E184" s="125">
        <v>-61388</v>
      </c>
    </row>
    <row r="185" spans="1:5" ht="16.5" customHeight="1">
      <c r="A185" s="10" t="s">
        <v>8</v>
      </c>
      <c r="B185" s="124"/>
      <c r="C185" s="11">
        <f>SUM(C173:C184)</f>
        <v>-533600</v>
      </c>
      <c r="D185" s="10" t="s">
        <v>8</v>
      </c>
      <c r="E185" s="11">
        <f>SUM(E173:E184)</f>
        <v>-533600</v>
      </c>
    </row>
    <row r="186" spans="1:5" ht="16.5" customHeight="1">
      <c r="A186" s="283" t="s">
        <v>287</v>
      </c>
      <c r="B186" s="283"/>
      <c r="C186" s="284">
        <f>C14+C29+C59+C64+C71+C77+C87+C91+C171+C185</f>
        <v>69549545</v>
      </c>
      <c r="D186" s="283" t="s">
        <v>287</v>
      </c>
      <c r="E186" s="284">
        <f>E14+E29+E59+E64+E71+E77+E87+E91+E171+E185</f>
        <v>69549545</v>
      </c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1666666666666665" header="0.51181102362204722" footer="0.51181102362204722"/>
  <pageSetup paperSize="9" scale="80" orientation="landscape" horizontalDpi="300" verticalDpi="300" r:id="rId1"/>
  <headerFooter alignWithMargins="0">
    <oddHeader>&amp;R
2. melléklet a ......./2025.(VI. .......)önkormányzati rendelethez 
8.1. melléklet a 6/2025. (II.21.) önkormányzati rendelethez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Layout" topLeftCell="A10" workbookViewId="0">
      <selection activeCell="C35" sqref="C35"/>
    </sheetView>
  </sheetViews>
  <sheetFormatPr defaultColWidth="9.140625" defaultRowHeight="15.75"/>
  <cols>
    <col min="1" max="1" width="45.28515625" style="85" customWidth="1"/>
    <col min="2" max="2" width="18.85546875" style="85" customWidth="1"/>
    <col min="3" max="3" width="17.140625" style="85" customWidth="1"/>
    <col min="4" max="4" width="16.85546875" style="85" customWidth="1"/>
    <col min="5" max="5" width="17.140625" style="85" customWidth="1"/>
    <col min="6" max="6" width="16.28515625" style="87" customWidth="1"/>
    <col min="7" max="7" width="16.7109375" style="87" customWidth="1"/>
    <col min="8" max="8" width="17.28515625" style="87" customWidth="1"/>
    <col min="9" max="16384" width="9.140625" style="85"/>
  </cols>
  <sheetData>
    <row r="1" spans="1:8" ht="42.75" customHeight="1">
      <c r="A1" s="82" t="s">
        <v>17</v>
      </c>
      <c r="B1" s="83" t="s">
        <v>53</v>
      </c>
      <c r="C1" s="83" t="s">
        <v>30</v>
      </c>
      <c r="D1" s="83" t="s">
        <v>18</v>
      </c>
      <c r="E1" s="84" t="s">
        <v>19</v>
      </c>
      <c r="F1" s="83" t="s">
        <v>20</v>
      </c>
      <c r="G1" s="83" t="s">
        <v>21</v>
      </c>
      <c r="H1" s="83" t="s">
        <v>31</v>
      </c>
    </row>
    <row r="2" spans="1:8" ht="17.25" customHeight="1">
      <c r="A2" s="86" t="s">
        <v>22</v>
      </c>
      <c r="B2" s="87"/>
      <c r="C2" s="87" t="s">
        <v>23</v>
      </c>
      <c r="D2" s="87"/>
      <c r="E2" s="88"/>
    </row>
    <row r="3" spans="1:8" ht="15" customHeight="1">
      <c r="A3" s="89" t="s">
        <v>24</v>
      </c>
      <c r="B3" s="90"/>
      <c r="C3" s="87"/>
      <c r="D3" s="87"/>
      <c r="E3" s="88"/>
    </row>
    <row r="4" spans="1:8" ht="14.25" customHeight="1">
      <c r="A4" s="91" t="s">
        <v>35</v>
      </c>
      <c r="B4" s="64">
        <v>620378606</v>
      </c>
      <c r="C4" s="64">
        <v>621007983</v>
      </c>
      <c r="D4" s="64">
        <v>621007983</v>
      </c>
      <c r="E4" s="63"/>
      <c r="F4" s="63"/>
      <c r="G4" s="64"/>
      <c r="H4" s="64"/>
    </row>
    <row r="5" spans="1:8" ht="14.45" customHeight="1">
      <c r="A5" s="91" t="s">
        <v>36</v>
      </c>
      <c r="B5" s="64">
        <v>188162000</v>
      </c>
      <c r="C5" s="64">
        <v>188162000</v>
      </c>
      <c r="D5" s="64">
        <v>200430737</v>
      </c>
      <c r="E5" s="64"/>
      <c r="F5" s="63"/>
      <c r="G5" s="64"/>
      <c r="H5" s="64"/>
    </row>
    <row r="6" spans="1:8" ht="15.6" customHeight="1">
      <c r="A6" s="91" t="s">
        <v>75</v>
      </c>
      <c r="B6" s="64">
        <v>111967000</v>
      </c>
      <c r="C6" s="64">
        <v>111967000</v>
      </c>
      <c r="D6" s="64">
        <v>111967000</v>
      </c>
      <c r="E6" s="63"/>
      <c r="F6" s="63"/>
      <c r="G6" s="64"/>
      <c r="H6" s="64"/>
    </row>
    <row r="7" spans="1:8" ht="15" customHeight="1">
      <c r="A7" s="91" t="s">
        <v>34</v>
      </c>
      <c r="B7" s="64">
        <v>1699500000</v>
      </c>
      <c r="C7" s="64">
        <v>1699615116</v>
      </c>
      <c r="D7" s="64">
        <v>1701596008</v>
      </c>
      <c r="E7" s="63"/>
      <c r="F7" s="63"/>
      <c r="G7" s="64"/>
      <c r="H7" s="64"/>
    </row>
    <row r="8" spans="1:8" ht="31.15" customHeight="1">
      <c r="A8" s="92" t="s">
        <v>37</v>
      </c>
      <c r="B8" s="64">
        <v>2145675449</v>
      </c>
      <c r="C8" s="64">
        <v>2194706554</v>
      </c>
      <c r="D8" s="64">
        <v>2231823069</v>
      </c>
      <c r="E8" s="63"/>
      <c r="F8" s="63"/>
      <c r="G8" s="64"/>
      <c r="H8" s="64"/>
    </row>
    <row r="9" spans="1:8" ht="18" customHeight="1">
      <c r="A9" s="92" t="s">
        <v>76</v>
      </c>
      <c r="B9" s="64">
        <v>970838732</v>
      </c>
      <c r="C9" s="64">
        <v>982846326</v>
      </c>
      <c r="D9" s="64">
        <v>994269367</v>
      </c>
      <c r="E9" s="63"/>
      <c r="F9" s="63"/>
      <c r="G9" s="64"/>
      <c r="H9" s="64"/>
    </row>
    <row r="10" spans="1:8" ht="31.5">
      <c r="A10" s="92" t="s">
        <v>77</v>
      </c>
      <c r="B10" s="64">
        <v>0</v>
      </c>
      <c r="C10" s="64">
        <v>96194720</v>
      </c>
      <c r="D10" s="64">
        <v>290282072</v>
      </c>
      <c r="E10" s="63"/>
      <c r="F10" s="63"/>
      <c r="G10" s="64"/>
      <c r="H10" s="64"/>
    </row>
    <row r="11" spans="1:8">
      <c r="A11" s="91" t="s">
        <v>78</v>
      </c>
      <c r="B11" s="64">
        <v>5000000</v>
      </c>
      <c r="C11" s="64">
        <v>5000000</v>
      </c>
      <c r="D11" s="64">
        <v>48135000</v>
      </c>
      <c r="E11" s="63"/>
      <c r="F11" s="63"/>
      <c r="G11" s="63"/>
      <c r="H11" s="64"/>
    </row>
    <row r="12" spans="1:8" ht="16.899999999999999" customHeight="1">
      <c r="A12" s="91" t="s">
        <v>79</v>
      </c>
      <c r="B12" s="64">
        <v>300000000</v>
      </c>
      <c r="C12" s="64">
        <v>300000000</v>
      </c>
      <c r="D12" s="64">
        <v>300000000</v>
      </c>
      <c r="E12" s="64"/>
      <c r="F12" s="63"/>
      <c r="G12" s="63"/>
      <c r="H12" s="64"/>
    </row>
    <row r="13" spans="1:8" ht="17.45" customHeight="1">
      <c r="A13" s="93" t="s">
        <v>80</v>
      </c>
      <c r="B13" s="64">
        <v>68950152</v>
      </c>
      <c r="C13" s="64">
        <v>68950152</v>
      </c>
      <c r="D13" s="64">
        <v>68950152</v>
      </c>
      <c r="E13" s="64"/>
      <c r="F13" s="63"/>
      <c r="G13" s="63"/>
      <c r="H13" s="64"/>
    </row>
    <row r="14" spans="1:8" ht="31.9" customHeight="1">
      <c r="A14" s="92" t="s">
        <v>81</v>
      </c>
      <c r="B14" s="64"/>
      <c r="C14" s="64"/>
      <c r="D14" s="64">
        <v>111764480</v>
      </c>
      <c r="E14" s="63"/>
      <c r="F14" s="63"/>
      <c r="G14" s="64"/>
      <c r="H14" s="64"/>
    </row>
    <row r="15" spans="1:8" ht="18.600000000000001" customHeight="1">
      <c r="A15" s="94" t="s">
        <v>25</v>
      </c>
      <c r="B15" s="123">
        <f>SUM(B4:B14)</f>
        <v>6110471939</v>
      </c>
      <c r="C15" s="123">
        <f t="shared" ref="C15:H15" si="0">SUM(C4:C14)</f>
        <v>6268449851</v>
      </c>
      <c r="D15" s="123">
        <f t="shared" si="0"/>
        <v>6680225868</v>
      </c>
      <c r="E15" s="123">
        <f t="shared" si="0"/>
        <v>0</v>
      </c>
      <c r="F15" s="123">
        <f t="shared" si="0"/>
        <v>0</v>
      </c>
      <c r="G15" s="123">
        <f t="shared" si="0"/>
        <v>0</v>
      </c>
      <c r="H15" s="123">
        <f t="shared" si="0"/>
        <v>0</v>
      </c>
    </row>
    <row r="16" spans="1:8" ht="12.75" customHeight="1">
      <c r="A16" s="87"/>
      <c r="B16" s="95"/>
      <c r="C16" s="95"/>
      <c r="D16" s="95"/>
      <c r="E16" s="96"/>
      <c r="F16" s="95"/>
      <c r="G16" s="95"/>
      <c r="H16" s="95"/>
    </row>
    <row r="17" spans="1:8" ht="17.45" customHeight="1">
      <c r="A17" s="86" t="s">
        <v>26</v>
      </c>
      <c r="B17" s="95"/>
      <c r="C17" s="95"/>
      <c r="D17" s="95"/>
      <c r="E17" s="96"/>
      <c r="F17" s="95"/>
      <c r="G17" s="95"/>
      <c r="H17" s="95"/>
    </row>
    <row r="18" spans="1:8" ht="15" customHeight="1">
      <c r="A18" s="89" t="s">
        <v>24</v>
      </c>
      <c r="B18" s="95"/>
      <c r="C18" s="95"/>
      <c r="D18" s="95"/>
      <c r="E18" s="96"/>
      <c r="F18" s="95"/>
      <c r="G18" s="95"/>
      <c r="H18" s="95"/>
    </row>
    <row r="19" spans="1:8" ht="15" customHeight="1">
      <c r="A19" s="90" t="s">
        <v>38</v>
      </c>
      <c r="B19" s="64">
        <v>2936126449</v>
      </c>
      <c r="C19" s="64">
        <v>2961520323</v>
      </c>
      <c r="D19" s="64">
        <v>3032954747</v>
      </c>
      <c r="E19" s="63"/>
      <c r="F19" s="63"/>
      <c r="G19" s="64"/>
      <c r="H19" s="64"/>
    </row>
    <row r="20" spans="1:8">
      <c r="A20" s="90" t="s">
        <v>39</v>
      </c>
      <c r="B20" s="64">
        <v>343979608</v>
      </c>
      <c r="C20" s="64">
        <v>346817723</v>
      </c>
      <c r="D20" s="64">
        <v>354923687</v>
      </c>
      <c r="E20" s="63"/>
      <c r="F20" s="63"/>
      <c r="G20" s="64"/>
      <c r="H20" s="64"/>
    </row>
    <row r="21" spans="1:8">
      <c r="A21" s="90" t="s">
        <v>40</v>
      </c>
      <c r="B21" s="64">
        <v>43790000</v>
      </c>
      <c r="C21" s="64">
        <v>43790000</v>
      </c>
      <c r="D21" s="64">
        <v>43790000</v>
      </c>
      <c r="E21" s="63"/>
      <c r="F21" s="63"/>
      <c r="G21" s="64"/>
      <c r="H21" s="64"/>
    </row>
    <row r="22" spans="1:8">
      <c r="A22" s="90" t="s">
        <v>41</v>
      </c>
      <c r="B22" s="64">
        <v>2113048816</v>
      </c>
      <c r="C22" s="64">
        <v>1694482786</v>
      </c>
      <c r="D22" s="64">
        <v>1713267933</v>
      </c>
      <c r="E22" s="63"/>
      <c r="F22" s="63"/>
      <c r="G22" s="64"/>
      <c r="H22" s="64"/>
    </row>
    <row r="23" spans="1:8">
      <c r="A23" s="97" t="s">
        <v>42</v>
      </c>
      <c r="B23" s="64">
        <v>239424390</v>
      </c>
      <c r="C23" s="64">
        <v>676314254</v>
      </c>
      <c r="D23" s="64">
        <v>679663582</v>
      </c>
      <c r="E23" s="63"/>
      <c r="F23" s="63"/>
      <c r="G23" s="64"/>
      <c r="H23" s="64"/>
    </row>
    <row r="24" spans="1:8">
      <c r="A24" s="97" t="s">
        <v>43</v>
      </c>
      <c r="B24" s="64">
        <v>30105000</v>
      </c>
      <c r="C24" s="64">
        <v>119029933</v>
      </c>
      <c r="D24" s="64">
        <v>374131486</v>
      </c>
      <c r="E24" s="63"/>
      <c r="F24" s="63"/>
      <c r="G24" s="64"/>
      <c r="H24" s="64"/>
    </row>
    <row r="25" spans="1:8">
      <c r="A25" s="97" t="s">
        <v>44</v>
      </c>
      <c r="B25" s="64">
        <v>15135676</v>
      </c>
      <c r="C25" s="64">
        <v>37632832</v>
      </c>
      <c r="D25" s="64">
        <v>40514936</v>
      </c>
      <c r="E25" s="63"/>
      <c r="F25" s="63"/>
      <c r="G25" s="64"/>
      <c r="H25" s="64"/>
    </row>
    <row r="26" spans="1:8">
      <c r="A26" s="97" t="s">
        <v>45</v>
      </c>
      <c r="B26" s="64">
        <v>5000000</v>
      </c>
      <c r="C26" s="64">
        <v>5000000</v>
      </c>
      <c r="D26" s="64">
        <v>48135000</v>
      </c>
      <c r="E26" s="63"/>
      <c r="F26" s="63"/>
      <c r="G26" s="63"/>
      <c r="H26" s="64"/>
    </row>
    <row r="27" spans="1:8" ht="15" customHeight="1">
      <c r="A27" s="97" t="s">
        <v>46</v>
      </c>
      <c r="B27" s="64">
        <v>5000000</v>
      </c>
      <c r="C27" s="64">
        <v>5000000</v>
      </c>
      <c r="D27" s="64">
        <v>13982497</v>
      </c>
      <c r="E27" s="63"/>
      <c r="F27" s="63"/>
      <c r="G27" s="63"/>
      <c r="H27" s="64"/>
    </row>
    <row r="28" spans="1:8">
      <c r="A28" s="98" t="s">
        <v>48</v>
      </c>
      <c r="B28" s="64">
        <v>78862000</v>
      </c>
      <c r="C28" s="64">
        <v>78862000</v>
      </c>
      <c r="D28" s="64">
        <v>78862000</v>
      </c>
      <c r="E28" s="64"/>
      <c r="F28" s="64"/>
      <c r="G28" s="64"/>
      <c r="H28" s="64"/>
    </row>
    <row r="29" spans="1:8">
      <c r="A29" s="99" t="s">
        <v>47</v>
      </c>
      <c r="B29" s="64">
        <v>300000000</v>
      </c>
      <c r="C29" s="64">
        <v>300000000</v>
      </c>
      <c r="D29" s="64">
        <v>300000000</v>
      </c>
      <c r="E29" s="64"/>
      <c r="F29" s="64"/>
      <c r="G29" s="64"/>
      <c r="H29" s="64"/>
    </row>
    <row r="30" spans="1:8" ht="18.600000000000001" customHeight="1">
      <c r="A30" s="94" t="s">
        <v>27</v>
      </c>
      <c r="B30" s="95">
        <f t="shared" ref="B30:H30" si="1">SUM(B19:B29)</f>
        <v>6110471939</v>
      </c>
      <c r="C30" s="95">
        <f t="shared" si="1"/>
        <v>6268449851</v>
      </c>
      <c r="D30" s="95">
        <f t="shared" si="1"/>
        <v>6680225868</v>
      </c>
      <c r="E30" s="95">
        <f t="shared" si="1"/>
        <v>0</v>
      </c>
      <c r="F30" s="95">
        <f t="shared" si="1"/>
        <v>0</v>
      </c>
      <c r="G30" s="95">
        <f t="shared" si="1"/>
        <v>0</v>
      </c>
      <c r="H30" s="95">
        <f t="shared" si="1"/>
        <v>0</v>
      </c>
    </row>
    <row r="31" spans="1:8">
      <c r="F31" s="100"/>
      <c r="G31" s="100"/>
      <c r="H31" s="100"/>
    </row>
    <row r="32" spans="1:8">
      <c r="F32" s="100"/>
      <c r="G32" s="100"/>
      <c r="H32" s="100"/>
    </row>
    <row r="33" spans="6:8">
      <c r="F33" s="100"/>
      <c r="G33" s="100"/>
      <c r="H33" s="100"/>
    </row>
    <row r="34" spans="6:8">
      <c r="F34" s="100"/>
      <c r="G34" s="100"/>
      <c r="H34" s="100"/>
    </row>
    <row r="35" spans="6:8">
      <c r="F35" s="100"/>
      <c r="G35" s="100"/>
      <c r="H35" s="100"/>
    </row>
    <row r="36" spans="6:8">
      <c r="F36" s="101"/>
      <c r="G36" s="101"/>
      <c r="H36" s="101"/>
    </row>
  </sheetData>
  <pageMargins left="0.70866141732283472" right="0.70866141732283472" top="0.98" bottom="0.48333333333333334" header="0.31496062992125984" footer="0.31496062992125984"/>
  <pageSetup paperSize="9" scale="80" orientation="landscape" r:id="rId1"/>
  <headerFooter>
    <oddHeader>&amp;C&amp;"Arial,Félkövér"
Költségvetési előirányzat módosítások (2025.)&amp;R&amp;9
3. melléklet a ......./2025.(VI. .......)önkormányzati rendelethez 
9.1. melléklet a 6/2025. (II.21.) önkormányzati rendeletheze 
Adatok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view="pageLayout" zoomScale="84" zoomScaleNormal="93" zoomScaleSheetLayoutView="100" zoomScalePageLayoutView="84" workbookViewId="0">
      <selection activeCell="D45" sqref="D45"/>
    </sheetView>
  </sheetViews>
  <sheetFormatPr defaultColWidth="9.140625" defaultRowHeight="12.75"/>
  <cols>
    <col min="1" max="1" width="45.28515625" style="144" customWidth="1"/>
    <col min="2" max="2" width="11.85546875" style="144" customWidth="1"/>
    <col min="3" max="3" width="12.42578125" style="144" customWidth="1"/>
    <col min="4" max="4" width="11.7109375" style="144" customWidth="1"/>
    <col min="5" max="5" width="13.28515625" style="144" customWidth="1"/>
    <col min="6" max="6" width="12.42578125" style="144" customWidth="1"/>
    <col min="7" max="7" width="11.140625" style="144" customWidth="1"/>
    <col min="8" max="8" width="38.28515625" style="144" customWidth="1"/>
    <col min="9" max="9" width="19.7109375" style="144" customWidth="1"/>
    <col min="10" max="16384" width="9.140625" style="144"/>
  </cols>
  <sheetData>
    <row r="1" spans="1:25" ht="13.5" thickBot="1"/>
    <row r="2" spans="1:25">
      <c r="A2" s="145" t="s">
        <v>0</v>
      </c>
      <c r="B2" s="333" t="s">
        <v>107</v>
      </c>
      <c r="C2" s="333"/>
      <c r="D2" s="333" t="s">
        <v>108</v>
      </c>
      <c r="E2" s="333"/>
      <c r="F2" s="146" t="s">
        <v>109</v>
      </c>
      <c r="G2" s="146" t="s">
        <v>110</v>
      </c>
      <c r="H2" s="333" t="s">
        <v>111</v>
      </c>
      <c r="I2" s="334"/>
      <c r="J2" s="147"/>
      <c r="K2" s="147"/>
      <c r="L2" s="147"/>
      <c r="M2" s="147"/>
      <c r="N2" s="147"/>
      <c r="O2" s="147"/>
      <c r="P2" s="147"/>
      <c r="Q2" s="147"/>
      <c r="R2" s="148"/>
      <c r="S2" s="148"/>
      <c r="T2" s="148"/>
      <c r="U2" s="148"/>
      <c r="V2" s="148"/>
      <c r="W2" s="148"/>
      <c r="X2" s="148"/>
      <c r="Y2" s="148"/>
    </row>
    <row r="3" spans="1:25">
      <c r="A3" s="149" t="s">
        <v>112</v>
      </c>
      <c r="B3" s="150" t="s">
        <v>113</v>
      </c>
      <c r="C3" s="150" t="s">
        <v>114</v>
      </c>
      <c r="D3" s="150" t="s">
        <v>115</v>
      </c>
      <c r="E3" s="150" t="s">
        <v>116</v>
      </c>
      <c r="F3" s="150"/>
      <c r="G3" s="150"/>
      <c r="H3" s="150" t="s">
        <v>0</v>
      </c>
      <c r="I3" s="151" t="s">
        <v>3</v>
      </c>
      <c r="J3" s="147"/>
      <c r="K3" s="147"/>
      <c r="L3" s="147"/>
      <c r="M3" s="147"/>
      <c r="N3" s="147"/>
      <c r="O3" s="147"/>
      <c r="P3" s="147"/>
      <c r="Q3" s="147"/>
      <c r="R3" s="148"/>
      <c r="S3" s="148"/>
      <c r="T3" s="148"/>
      <c r="U3" s="148"/>
      <c r="V3" s="148"/>
      <c r="W3" s="148"/>
      <c r="X3" s="148"/>
      <c r="Y3" s="148"/>
    </row>
    <row r="4" spans="1:25" ht="27.6" customHeight="1">
      <c r="A4" s="152" t="s">
        <v>117</v>
      </c>
      <c r="B4" s="153"/>
      <c r="H4" s="154"/>
      <c r="I4" s="155"/>
    </row>
    <row r="5" spans="1:25" ht="13.15" customHeight="1">
      <c r="A5" s="152"/>
      <c r="B5" s="153"/>
      <c r="C5" s="156">
        <v>18707906</v>
      </c>
      <c r="D5" s="156">
        <v>21744841</v>
      </c>
      <c r="E5" s="156"/>
      <c r="F5" s="156">
        <v>3036935</v>
      </c>
      <c r="G5" s="156">
        <v>568284</v>
      </c>
      <c r="H5" s="153" t="s">
        <v>118</v>
      </c>
      <c r="I5" s="157">
        <v>533600</v>
      </c>
    </row>
    <row r="6" spans="1:25" ht="13.15" customHeight="1">
      <c r="A6" s="152"/>
      <c r="B6" s="158"/>
      <c r="C6" s="156"/>
      <c r="D6" s="156"/>
      <c r="E6" s="156"/>
      <c r="F6" s="156"/>
      <c r="G6" s="153"/>
      <c r="H6" s="153" t="s">
        <v>119</v>
      </c>
      <c r="I6" s="157">
        <v>34684</v>
      </c>
    </row>
    <row r="7" spans="1:25">
      <c r="A7" s="159"/>
      <c r="B7" s="153"/>
      <c r="C7" s="160"/>
      <c r="D7" s="160"/>
      <c r="E7" s="160"/>
      <c r="F7" s="160"/>
      <c r="G7" s="158"/>
      <c r="H7" s="158" t="s">
        <v>120</v>
      </c>
      <c r="I7" s="161">
        <v>2184647</v>
      </c>
    </row>
    <row r="8" spans="1:25">
      <c r="A8" s="159"/>
      <c r="B8" s="153"/>
      <c r="C8" s="156"/>
      <c r="D8" s="156"/>
      <c r="E8" s="156"/>
      <c r="F8" s="156"/>
      <c r="G8" s="153"/>
      <c r="H8" s="153" t="s">
        <v>121</v>
      </c>
      <c r="I8" s="162">
        <v>284004</v>
      </c>
    </row>
    <row r="9" spans="1:25" ht="13.5" thickBot="1">
      <c r="A9" s="159"/>
      <c r="B9" s="153"/>
      <c r="C9" s="156"/>
      <c r="D9" s="156"/>
      <c r="E9" s="156"/>
      <c r="F9" s="156"/>
      <c r="G9" s="156"/>
      <c r="H9" s="153"/>
      <c r="I9" s="157"/>
    </row>
    <row r="10" spans="1:25" ht="13.5" customHeight="1">
      <c r="A10" s="163" t="s">
        <v>8</v>
      </c>
      <c r="B10" s="164">
        <f>SUM(B5:B9)</f>
        <v>0</v>
      </c>
      <c r="C10" s="165">
        <f t="shared" ref="C10:G10" si="0">SUM(C5:C9)</f>
        <v>18707906</v>
      </c>
      <c r="D10" s="165">
        <f t="shared" si="0"/>
        <v>21744841</v>
      </c>
      <c r="E10" s="165">
        <f t="shared" si="0"/>
        <v>0</v>
      </c>
      <c r="F10" s="165">
        <f t="shared" si="0"/>
        <v>3036935</v>
      </c>
      <c r="G10" s="165">
        <f t="shared" si="0"/>
        <v>568284</v>
      </c>
      <c r="H10" s="166" t="s">
        <v>8</v>
      </c>
      <c r="I10" s="167">
        <f>SUM(I5:I9)</f>
        <v>3036935</v>
      </c>
    </row>
    <row r="11" spans="1:25" ht="18.600000000000001" customHeight="1">
      <c r="A11" s="168"/>
      <c r="B11" s="169"/>
      <c r="C11" s="170"/>
      <c r="D11" s="170"/>
      <c r="E11" s="170"/>
      <c r="F11" s="171"/>
      <c r="G11" s="169"/>
      <c r="H11" s="169"/>
      <c r="I11" s="172"/>
    </row>
    <row r="12" spans="1:25" ht="16.149999999999999" customHeight="1">
      <c r="A12" s="173" t="s">
        <v>122</v>
      </c>
      <c r="B12" s="158"/>
      <c r="C12" s="160"/>
      <c r="D12" s="160"/>
      <c r="E12" s="160"/>
      <c r="F12" s="160"/>
      <c r="G12" s="160"/>
      <c r="H12" s="158"/>
      <c r="I12" s="174"/>
    </row>
    <row r="13" spans="1:25" ht="13.5" customHeight="1">
      <c r="A13" s="175"/>
      <c r="B13" s="153"/>
      <c r="C13" s="156">
        <v>21562715</v>
      </c>
      <c r="D13" s="156">
        <v>23071109</v>
      </c>
      <c r="E13" s="156"/>
      <c r="F13" s="156">
        <v>1508394</v>
      </c>
      <c r="G13" s="153">
        <v>0</v>
      </c>
      <c r="H13" s="153" t="s">
        <v>123</v>
      </c>
      <c r="I13" s="157">
        <v>1508394</v>
      </c>
    </row>
    <row r="14" spans="1:25" ht="13.5" customHeight="1">
      <c r="A14" s="176"/>
      <c r="B14" s="160"/>
      <c r="C14" s="160"/>
      <c r="D14" s="160"/>
      <c r="E14" s="160"/>
      <c r="F14" s="160"/>
      <c r="G14" s="160"/>
      <c r="H14" s="158"/>
      <c r="I14" s="174"/>
    </row>
    <row r="15" spans="1:25" ht="13.5" customHeight="1" thickBot="1">
      <c r="A15" s="176"/>
      <c r="B15" s="158"/>
      <c r="C15" s="160"/>
      <c r="D15" s="160"/>
      <c r="E15" s="160"/>
      <c r="F15" s="160"/>
      <c r="G15" s="160"/>
      <c r="H15" s="158"/>
      <c r="I15" s="174"/>
    </row>
    <row r="16" spans="1:25" ht="13.5" customHeight="1">
      <c r="A16" s="163" t="s">
        <v>8</v>
      </c>
      <c r="B16" s="165">
        <f>SUM(B14:B15)</f>
        <v>0</v>
      </c>
      <c r="C16" s="177">
        <f>SUM(C13:C15)</f>
        <v>21562715</v>
      </c>
      <c r="D16" s="177">
        <f>SUM(D13:D15)</f>
        <v>23071109</v>
      </c>
      <c r="E16" s="177">
        <f>SUM(E14:E15)</f>
        <v>0</v>
      </c>
      <c r="F16" s="177">
        <f>SUM(F13:F15)</f>
        <v>1508394</v>
      </c>
      <c r="G16" s="177">
        <f>SUM(G13:G15)</f>
        <v>0</v>
      </c>
      <c r="H16" s="178" t="s">
        <v>8</v>
      </c>
      <c r="I16" s="167">
        <f>SUM(I13:I15)</f>
        <v>1508394</v>
      </c>
    </row>
    <row r="17" spans="1:9" ht="22.15" customHeight="1">
      <c r="A17" s="175"/>
      <c r="B17" s="153"/>
      <c r="C17" s="156"/>
      <c r="D17" s="156"/>
      <c r="E17" s="156"/>
      <c r="F17" s="156"/>
      <c r="G17" s="153"/>
      <c r="H17" s="153"/>
      <c r="I17" s="157"/>
    </row>
    <row r="18" spans="1:9" ht="14.45" customHeight="1">
      <c r="A18" s="159" t="s">
        <v>124</v>
      </c>
      <c r="B18" s="153"/>
      <c r="H18" s="154"/>
      <c r="I18" s="155"/>
    </row>
    <row r="19" spans="1:9">
      <c r="A19" s="159"/>
      <c r="B19" s="153"/>
      <c r="C19" s="156">
        <v>0</v>
      </c>
      <c r="D19" s="156">
        <v>1883210</v>
      </c>
      <c r="E19" s="156"/>
      <c r="F19" s="156">
        <v>1883210</v>
      </c>
      <c r="G19" s="156">
        <v>284142</v>
      </c>
      <c r="H19" s="153" t="s">
        <v>118</v>
      </c>
      <c r="I19" s="157">
        <v>266800</v>
      </c>
    </row>
    <row r="20" spans="1:9">
      <c r="A20" s="159"/>
      <c r="B20" s="153"/>
      <c r="C20" s="156"/>
      <c r="D20" s="156"/>
      <c r="E20" s="156"/>
      <c r="F20" s="156"/>
      <c r="G20" s="153"/>
      <c r="H20" s="153" t="s">
        <v>119</v>
      </c>
      <c r="I20" s="157">
        <v>17342</v>
      </c>
    </row>
    <row r="21" spans="1:9">
      <c r="A21" s="159"/>
      <c r="B21" s="153"/>
      <c r="C21" s="156"/>
      <c r="D21" s="156"/>
      <c r="E21" s="156"/>
      <c r="F21" s="156"/>
      <c r="G21" s="153"/>
      <c r="H21" s="153" t="s">
        <v>120</v>
      </c>
      <c r="I21" s="162">
        <v>1316473</v>
      </c>
    </row>
    <row r="22" spans="1:9">
      <c r="A22" s="175"/>
      <c r="B22" s="153"/>
      <c r="C22" s="156"/>
      <c r="D22" s="156"/>
      <c r="E22" s="156"/>
      <c r="F22" s="156"/>
      <c r="G22" s="153"/>
      <c r="H22" s="153" t="s">
        <v>121</v>
      </c>
      <c r="I22" s="162">
        <v>171142</v>
      </c>
    </row>
    <row r="23" spans="1:9">
      <c r="A23" s="175"/>
      <c r="B23" s="153"/>
      <c r="C23" s="156"/>
      <c r="D23" s="156"/>
      <c r="E23" s="156"/>
      <c r="F23" s="156"/>
      <c r="G23" s="153"/>
      <c r="H23" s="153" t="s">
        <v>125</v>
      </c>
      <c r="I23" s="157">
        <v>111453</v>
      </c>
    </row>
    <row r="24" spans="1:9" ht="13.5" thickBot="1">
      <c r="A24" s="176"/>
      <c r="B24" s="158"/>
      <c r="C24" s="160"/>
      <c r="D24" s="160"/>
      <c r="E24" s="160"/>
      <c r="F24" s="160"/>
      <c r="G24" s="158"/>
      <c r="H24" s="158"/>
      <c r="I24" s="174"/>
    </row>
    <row r="25" spans="1:9" ht="13.5">
      <c r="A25" s="163" t="s">
        <v>8</v>
      </c>
      <c r="B25" s="165">
        <f>SUM(B19:B24)</f>
        <v>0</v>
      </c>
      <c r="C25" s="165">
        <f t="shared" ref="C25:G25" si="1">SUM(C19:C24)</f>
        <v>0</v>
      </c>
      <c r="D25" s="165">
        <f t="shared" si="1"/>
        <v>1883210</v>
      </c>
      <c r="E25" s="165">
        <f t="shared" si="1"/>
        <v>0</v>
      </c>
      <c r="F25" s="165">
        <f t="shared" si="1"/>
        <v>1883210</v>
      </c>
      <c r="G25" s="165">
        <f t="shared" si="1"/>
        <v>284142</v>
      </c>
      <c r="H25" s="166" t="s">
        <v>8</v>
      </c>
      <c r="I25" s="167">
        <f>SUM(I19:I24)</f>
        <v>1883210</v>
      </c>
    </row>
    <row r="26" spans="1:9" ht="16.149999999999999" customHeight="1">
      <c r="A26" s="179"/>
      <c r="B26" s="153"/>
      <c r="C26" s="156"/>
      <c r="D26" s="156"/>
      <c r="E26" s="156"/>
      <c r="F26" s="156"/>
      <c r="G26" s="153"/>
      <c r="H26" s="153"/>
      <c r="I26" s="157"/>
    </row>
    <row r="27" spans="1:9" ht="16.149999999999999" customHeight="1">
      <c r="A27" s="159" t="s">
        <v>126</v>
      </c>
      <c r="H27" s="154"/>
      <c r="I27" s="155"/>
    </row>
    <row r="28" spans="1:9">
      <c r="A28" s="159"/>
      <c r="B28" s="156">
        <v>151064</v>
      </c>
      <c r="C28" s="156"/>
      <c r="D28" s="156">
        <v>5468524</v>
      </c>
      <c r="E28" s="156"/>
      <c r="F28" s="156">
        <v>5619588</v>
      </c>
      <c r="G28" s="156"/>
      <c r="H28" s="153" t="s">
        <v>127</v>
      </c>
      <c r="I28" s="157">
        <v>4200000</v>
      </c>
    </row>
    <row r="29" spans="1:9">
      <c r="A29" s="159"/>
      <c r="B29" s="153"/>
      <c r="C29" s="156"/>
      <c r="D29" s="156"/>
      <c r="E29" s="156"/>
      <c r="F29" s="156"/>
      <c r="G29" s="153"/>
      <c r="H29" s="153" t="s">
        <v>128</v>
      </c>
      <c r="I29" s="157">
        <v>350000</v>
      </c>
    </row>
    <row r="30" spans="1:9">
      <c r="A30" s="159"/>
      <c r="B30" s="153"/>
      <c r="C30" s="156"/>
      <c r="D30" s="156"/>
      <c r="E30" s="156"/>
      <c r="F30" s="156"/>
      <c r="G30" s="153"/>
      <c r="H30" s="153" t="s">
        <v>120</v>
      </c>
      <c r="I30" s="157">
        <v>946538</v>
      </c>
    </row>
    <row r="31" spans="1:9">
      <c r="A31" s="175"/>
      <c r="B31" s="153"/>
      <c r="C31" s="156"/>
      <c r="D31" s="156"/>
      <c r="E31" s="156"/>
      <c r="F31" s="156"/>
      <c r="G31" s="153"/>
      <c r="H31" s="153" t="s">
        <v>121</v>
      </c>
      <c r="I31" s="157">
        <v>123050</v>
      </c>
    </row>
    <row r="32" spans="1:9">
      <c r="A32" s="175"/>
      <c r="B32" s="153"/>
      <c r="C32" s="156"/>
      <c r="D32" s="156"/>
      <c r="E32" s="156"/>
      <c r="F32" s="156"/>
      <c r="G32" s="156"/>
      <c r="H32" s="153"/>
      <c r="I32" s="157"/>
    </row>
    <row r="33" spans="1:9">
      <c r="A33" s="175"/>
      <c r="B33" s="153"/>
      <c r="C33" s="156"/>
      <c r="D33" s="156"/>
      <c r="E33" s="156"/>
      <c r="F33" s="156"/>
      <c r="G33" s="156"/>
      <c r="H33" s="153"/>
      <c r="I33" s="157"/>
    </row>
    <row r="34" spans="1:9">
      <c r="A34" s="176"/>
      <c r="B34" s="158"/>
      <c r="C34" s="160"/>
      <c r="D34" s="160"/>
      <c r="E34" s="160"/>
      <c r="F34" s="160"/>
      <c r="G34" s="160"/>
      <c r="H34" s="153"/>
      <c r="I34" s="157"/>
    </row>
    <row r="35" spans="1:9">
      <c r="A35" s="176"/>
      <c r="B35" s="158"/>
      <c r="C35" s="160"/>
      <c r="D35" s="160"/>
      <c r="E35" s="160"/>
      <c r="F35" s="160"/>
      <c r="G35" s="160"/>
      <c r="H35" s="158"/>
      <c r="I35" s="157"/>
    </row>
    <row r="36" spans="1:9" ht="13.5" thickBot="1">
      <c r="A36" s="176"/>
      <c r="B36" s="158"/>
      <c r="C36" s="160"/>
      <c r="D36" s="160"/>
      <c r="E36" s="160"/>
      <c r="F36" s="160"/>
      <c r="G36" s="158"/>
      <c r="H36" s="158"/>
      <c r="I36" s="174"/>
    </row>
    <row r="37" spans="1:9" ht="21" customHeight="1">
      <c r="A37" s="163" t="s">
        <v>8</v>
      </c>
      <c r="B37" s="177">
        <f>SUM(B28:B36)</f>
        <v>151064</v>
      </c>
      <c r="C37" s="165">
        <f>SUM(C29:C36)</f>
        <v>0</v>
      </c>
      <c r="D37" s="165">
        <f>SUM(D28:D36)</f>
        <v>5468524</v>
      </c>
      <c r="E37" s="165"/>
      <c r="F37" s="180">
        <f>SUM(F28:F36)</f>
        <v>5619588</v>
      </c>
      <c r="G37" s="165">
        <f>SUM(G29:G36)</f>
        <v>0</v>
      </c>
      <c r="H37" s="166" t="s">
        <v>8</v>
      </c>
      <c r="I37" s="167">
        <f>SUM(I28:I36)</f>
        <v>5619588</v>
      </c>
    </row>
    <row r="38" spans="1:9" ht="15" customHeight="1">
      <c r="A38" s="175"/>
      <c r="B38" s="153"/>
      <c r="C38" s="156"/>
      <c r="D38" s="156"/>
      <c r="E38" s="156"/>
      <c r="F38" s="156"/>
      <c r="G38" s="153"/>
      <c r="H38" s="153"/>
      <c r="I38" s="157"/>
    </row>
    <row r="39" spans="1:9" ht="16.899999999999999" customHeight="1">
      <c r="A39" s="159" t="s">
        <v>10</v>
      </c>
      <c r="H39" s="154"/>
      <c r="I39" s="155"/>
    </row>
    <row r="40" spans="1:9">
      <c r="A40" s="159"/>
      <c r="B40" s="153"/>
      <c r="C40" s="156">
        <v>2868371</v>
      </c>
      <c r="D40" s="156">
        <v>10481586</v>
      </c>
      <c r="E40" s="156"/>
      <c r="F40" s="156">
        <v>7613215</v>
      </c>
      <c r="G40" s="156"/>
      <c r="H40" s="153" t="s">
        <v>129</v>
      </c>
      <c r="I40" s="157">
        <v>4012040</v>
      </c>
    </row>
    <row r="41" spans="1:9">
      <c r="A41" s="159"/>
      <c r="B41" s="153"/>
      <c r="C41" s="156"/>
      <c r="D41" s="156"/>
      <c r="E41" s="156"/>
      <c r="F41" s="156"/>
      <c r="G41" s="153"/>
      <c r="H41" s="153" t="s">
        <v>130</v>
      </c>
      <c r="I41" s="157">
        <v>2773246</v>
      </c>
    </row>
    <row r="42" spans="1:9">
      <c r="A42" s="159"/>
      <c r="B42" s="158"/>
      <c r="C42" s="160"/>
      <c r="D42" s="160"/>
      <c r="E42" s="160"/>
      <c r="F42" s="160"/>
      <c r="G42" s="158"/>
      <c r="H42" s="158" t="s">
        <v>120</v>
      </c>
      <c r="I42" s="161">
        <v>510384</v>
      </c>
    </row>
    <row r="43" spans="1:9">
      <c r="A43" s="159"/>
      <c r="B43" s="153"/>
      <c r="C43" s="156"/>
      <c r="D43" s="156"/>
      <c r="E43" s="156"/>
      <c r="F43" s="156"/>
      <c r="G43" s="153"/>
      <c r="H43" s="153" t="s">
        <v>121</v>
      </c>
      <c r="I43" s="162">
        <v>66350</v>
      </c>
    </row>
    <row r="44" spans="1:9">
      <c r="A44" s="159"/>
      <c r="B44" s="153"/>
      <c r="C44" s="156"/>
      <c r="D44" s="156"/>
      <c r="E44" s="156"/>
      <c r="F44" s="156"/>
      <c r="G44" s="153"/>
      <c r="H44" s="153" t="s">
        <v>131</v>
      </c>
      <c r="I44" s="162">
        <v>251195</v>
      </c>
    </row>
    <row r="45" spans="1:9" ht="13.5" thickBot="1">
      <c r="A45" s="173"/>
      <c r="B45" s="158"/>
      <c r="C45" s="160"/>
      <c r="D45" s="160"/>
      <c r="E45" s="160"/>
      <c r="F45" s="160"/>
      <c r="G45" s="160"/>
      <c r="H45" s="153"/>
      <c r="I45" s="174"/>
    </row>
    <row r="46" spans="1:9" ht="17.25" customHeight="1">
      <c r="A46" s="163" t="s">
        <v>8</v>
      </c>
      <c r="B46" s="177">
        <f>SUM(B40:B45)</f>
        <v>0</v>
      </c>
      <c r="C46" s="177">
        <f t="shared" ref="C46:G46" si="2">SUM(C40:C45)</f>
        <v>2868371</v>
      </c>
      <c r="D46" s="177">
        <f t="shared" si="2"/>
        <v>10481586</v>
      </c>
      <c r="E46" s="177">
        <f t="shared" si="2"/>
        <v>0</v>
      </c>
      <c r="F46" s="177">
        <f t="shared" si="2"/>
        <v>7613215</v>
      </c>
      <c r="G46" s="181">
        <f t="shared" si="2"/>
        <v>0</v>
      </c>
      <c r="H46" s="166" t="s">
        <v>8</v>
      </c>
      <c r="I46" s="167">
        <f>SUM(I40:I45)</f>
        <v>7613215</v>
      </c>
    </row>
    <row r="47" spans="1:9">
      <c r="A47" s="182" t="s">
        <v>49</v>
      </c>
      <c r="B47" s="183"/>
      <c r="C47" s="156">
        <v>114371</v>
      </c>
      <c r="D47" s="156">
        <v>744042</v>
      </c>
      <c r="E47" s="156"/>
      <c r="F47" s="156">
        <v>629671</v>
      </c>
      <c r="G47" s="156"/>
      <c r="H47" s="158" t="s">
        <v>120</v>
      </c>
      <c r="I47" s="162">
        <v>557231</v>
      </c>
    </row>
    <row r="48" spans="1:9" ht="13.5">
      <c r="A48" s="184"/>
      <c r="B48" s="153"/>
      <c r="C48" s="156"/>
      <c r="D48" s="156"/>
      <c r="E48" s="156"/>
      <c r="F48" s="156"/>
      <c r="G48" s="153"/>
      <c r="H48" s="153" t="s">
        <v>121</v>
      </c>
      <c r="I48" s="162">
        <v>72440</v>
      </c>
    </row>
    <row r="49" spans="1:9" ht="14.25" thickBot="1">
      <c r="A49" s="184"/>
      <c r="B49" s="185"/>
      <c r="C49" s="186"/>
      <c r="D49" s="186"/>
      <c r="E49" s="186"/>
      <c r="F49" s="186"/>
      <c r="G49" s="186"/>
      <c r="H49" s="187"/>
      <c r="I49" s="188"/>
    </row>
    <row r="50" spans="1:9" ht="14.25" customHeight="1">
      <c r="A50" s="163" t="s">
        <v>8</v>
      </c>
      <c r="B50" s="181">
        <f>SUM(B47:B49)</f>
        <v>0</v>
      </c>
      <c r="C50" s="177">
        <f t="shared" ref="C50:G50" si="3">SUM(C47:C49)</f>
        <v>114371</v>
      </c>
      <c r="D50" s="177">
        <f t="shared" si="3"/>
        <v>744042</v>
      </c>
      <c r="E50" s="177">
        <f t="shared" si="3"/>
        <v>0</v>
      </c>
      <c r="F50" s="189">
        <f t="shared" si="3"/>
        <v>629671</v>
      </c>
      <c r="G50" s="181">
        <f t="shared" si="3"/>
        <v>0</v>
      </c>
      <c r="H50" s="166" t="s">
        <v>8</v>
      </c>
      <c r="I50" s="190">
        <f>SUM(I47:I49)</f>
        <v>629671</v>
      </c>
    </row>
    <row r="51" spans="1:9" ht="14.25" customHeight="1">
      <c r="A51" s="184"/>
      <c r="B51" s="185"/>
      <c r="C51" s="191"/>
      <c r="D51" s="191"/>
      <c r="E51" s="191"/>
      <c r="F51" s="192"/>
      <c r="G51" s="191"/>
      <c r="H51" s="187"/>
      <c r="I51" s="188"/>
    </row>
    <row r="52" spans="1:9" ht="24" customHeight="1">
      <c r="A52" s="182" t="s">
        <v>132</v>
      </c>
      <c r="B52" s="193">
        <v>903308</v>
      </c>
      <c r="C52" s="193"/>
      <c r="D52" s="193">
        <v>2629487</v>
      </c>
      <c r="E52" s="193"/>
      <c r="F52" s="193">
        <v>3532795</v>
      </c>
      <c r="G52" s="193">
        <v>19217</v>
      </c>
      <c r="H52" s="194" t="s">
        <v>133</v>
      </c>
      <c r="I52" s="195">
        <v>600000</v>
      </c>
    </row>
    <row r="53" spans="1:9" ht="28.5" customHeight="1">
      <c r="A53" s="182"/>
      <c r="B53" s="193"/>
      <c r="C53" s="193"/>
      <c r="D53" s="193"/>
      <c r="E53" s="193"/>
      <c r="F53" s="193"/>
      <c r="G53" s="193"/>
      <c r="H53" s="194" t="s">
        <v>134</v>
      </c>
      <c r="I53" s="195">
        <v>70000</v>
      </c>
    </row>
    <row r="54" spans="1:9" ht="16.899999999999999" customHeight="1">
      <c r="A54" s="182"/>
      <c r="B54" s="193"/>
      <c r="C54" s="193"/>
      <c r="D54" s="193"/>
      <c r="E54" s="193"/>
      <c r="F54" s="193"/>
      <c r="G54" s="193"/>
      <c r="H54" s="196" t="s">
        <v>135</v>
      </c>
      <c r="I54" s="195">
        <v>500000</v>
      </c>
    </row>
    <row r="55" spans="1:9" ht="14.25" customHeight="1">
      <c r="A55" s="182"/>
      <c r="B55" s="193"/>
      <c r="C55" s="193"/>
      <c r="D55" s="193"/>
      <c r="E55" s="193"/>
      <c r="F55" s="193"/>
      <c r="G55" s="193"/>
      <c r="H55" s="196" t="s">
        <v>136</v>
      </c>
      <c r="I55" s="195">
        <v>70000</v>
      </c>
    </row>
    <row r="56" spans="1:9" ht="14.25" customHeight="1">
      <c r="A56" s="182"/>
      <c r="B56" s="193"/>
      <c r="C56" s="193"/>
      <c r="D56" s="193"/>
      <c r="E56" s="193"/>
      <c r="F56" s="193"/>
      <c r="G56" s="193"/>
      <c r="H56" s="196" t="s">
        <v>123</v>
      </c>
      <c r="I56" s="195">
        <v>529795</v>
      </c>
    </row>
    <row r="57" spans="1:9" ht="14.25" customHeight="1">
      <c r="A57" s="197"/>
      <c r="B57" s="198"/>
      <c r="C57" s="198"/>
      <c r="D57" s="198"/>
      <c r="E57" s="198"/>
      <c r="F57" s="198"/>
      <c r="G57" s="198"/>
      <c r="H57" s="153" t="s">
        <v>137</v>
      </c>
      <c r="I57" s="199">
        <v>1763000</v>
      </c>
    </row>
    <row r="58" spans="1:9" ht="14.25" customHeight="1" thickBot="1">
      <c r="A58" s="200"/>
      <c r="B58" s="156"/>
      <c r="D58" s="156"/>
      <c r="E58" s="156"/>
      <c r="F58" s="156"/>
      <c r="G58" s="153"/>
      <c r="H58" s="201"/>
      <c r="I58" s="157"/>
    </row>
    <row r="59" spans="1:9" ht="16.5" customHeight="1">
      <c r="A59" s="163" t="s">
        <v>8</v>
      </c>
      <c r="B59" s="177">
        <f>SUM(B52:B58)</f>
        <v>903308</v>
      </c>
      <c r="C59" s="177">
        <f t="shared" ref="C59:G59" si="4">SUM(C52:C58)</f>
        <v>0</v>
      </c>
      <c r="D59" s="177">
        <f t="shared" si="4"/>
        <v>2629487</v>
      </c>
      <c r="E59" s="177">
        <f t="shared" si="4"/>
        <v>0</v>
      </c>
      <c r="F59" s="177">
        <f t="shared" si="4"/>
        <v>3532795</v>
      </c>
      <c r="G59" s="177">
        <f t="shared" si="4"/>
        <v>19217</v>
      </c>
      <c r="H59" s="178" t="s">
        <v>8</v>
      </c>
      <c r="I59" s="167">
        <f>SUM(I52:I58)</f>
        <v>3532795</v>
      </c>
    </row>
    <row r="60" spans="1:9" ht="13.9" customHeight="1">
      <c r="A60" s="202"/>
      <c r="B60" s="203"/>
      <c r="C60" s="204"/>
      <c r="D60" s="204"/>
      <c r="E60" s="204"/>
      <c r="F60" s="186"/>
      <c r="G60" s="203"/>
      <c r="H60" s="203"/>
      <c r="I60" s="205"/>
    </row>
    <row r="61" spans="1:9" s="209" customFormat="1" ht="13.5" customHeight="1">
      <c r="A61" s="197" t="s">
        <v>138</v>
      </c>
      <c r="B61" s="206"/>
      <c r="C61" s="207"/>
      <c r="D61" s="207"/>
      <c r="E61" s="207"/>
      <c r="F61" s="207"/>
      <c r="G61" s="206"/>
      <c r="H61" s="206"/>
      <c r="I61" s="208"/>
    </row>
    <row r="62" spans="1:9">
      <c r="A62" s="159"/>
      <c r="B62" s="210"/>
      <c r="C62" s="211">
        <v>6480138</v>
      </c>
      <c r="D62" s="211">
        <v>23026274</v>
      </c>
      <c r="E62" s="211"/>
      <c r="F62" s="211">
        <v>16546136</v>
      </c>
      <c r="G62" s="211">
        <v>4820276</v>
      </c>
      <c r="H62" s="210" t="s">
        <v>135</v>
      </c>
      <c r="I62" s="212">
        <v>4820276</v>
      </c>
    </row>
    <row r="63" spans="1:9">
      <c r="A63" s="159"/>
      <c r="B63" s="210"/>
      <c r="C63" s="211"/>
      <c r="D63" s="211"/>
      <c r="E63" s="211"/>
      <c r="F63" s="211"/>
      <c r="G63" s="210"/>
      <c r="H63" s="210" t="s">
        <v>136</v>
      </c>
      <c r="I63" s="212">
        <v>230202</v>
      </c>
    </row>
    <row r="64" spans="1:9">
      <c r="A64" s="159"/>
      <c r="B64" s="210"/>
      <c r="C64" s="211"/>
      <c r="D64" s="211"/>
      <c r="E64" s="211"/>
      <c r="F64" s="211"/>
      <c r="G64" s="210"/>
      <c r="H64" s="210" t="s">
        <v>123</v>
      </c>
      <c r="I64" s="212">
        <v>1478869</v>
      </c>
    </row>
    <row r="65" spans="1:9" ht="13.5" thickBot="1">
      <c r="A65" s="173"/>
      <c r="B65" s="210"/>
      <c r="C65" s="211"/>
      <c r="D65" s="211"/>
      <c r="E65" s="211"/>
      <c r="F65" s="211"/>
      <c r="G65" s="210"/>
      <c r="H65" s="210" t="s">
        <v>139</v>
      </c>
      <c r="I65" s="212">
        <v>10016789</v>
      </c>
    </row>
    <row r="66" spans="1:9" ht="15" customHeight="1">
      <c r="A66" s="163" t="s">
        <v>8</v>
      </c>
      <c r="B66" s="165"/>
      <c r="C66" s="165">
        <f>SUM(C62:C65)</f>
        <v>6480138</v>
      </c>
      <c r="D66" s="165">
        <f>SUM(D62:D65)</f>
        <v>23026274</v>
      </c>
      <c r="E66" s="165"/>
      <c r="F66" s="165">
        <f>SUM(F62:F65)</f>
        <v>16546136</v>
      </c>
      <c r="G66" s="213">
        <f>SUM(G62:G65)</f>
        <v>4820276</v>
      </c>
      <c r="H66" s="166" t="s">
        <v>8</v>
      </c>
      <c r="I66" s="167">
        <f>SUM(I62:I65)</f>
        <v>16546136</v>
      </c>
    </row>
    <row r="67" spans="1:9" ht="13.5" customHeight="1">
      <c r="A67" s="214"/>
      <c r="B67" s="204"/>
      <c r="C67" s="204"/>
      <c r="D67" s="204"/>
      <c r="E67" s="204"/>
      <c r="F67" s="215"/>
      <c r="G67" s="216"/>
      <c r="H67" s="203"/>
      <c r="I67" s="188"/>
    </row>
    <row r="68" spans="1:9" ht="15" customHeight="1">
      <c r="A68" s="159" t="s">
        <v>140</v>
      </c>
      <c r="B68" s="153"/>
      <c r="C68" s="153"/>
      <c r="D68" s="156"/>
      <c r="E68" s="156"/>
      <c r="F68" s="156"/>
      <c r="G68" s="217"/>
      <c r="H68" s="153"/>
      <c r="I68" s="188"/>
    </row>
    <row r="69" spans="1:9" ht="11.25" customHeight="1">
      <c r="A69" s="175"/>
      <c r="B69" s="153"/>
      <c r="C69" s="156">
        <v>220224</v>
      </c>
      <c r="D69" s="156">
        <v>1357595</v>
      </c>
      <c r="E69" s="156"/>
      <c r="F69" s="156">
        <v>1137371</v>
      </c>
      <c r="G69" s="156">
        <v>1006523</v>
      </c>
      <c r="H69" s="153" t="s">
        <v>135</v>
      </c>
      <c r="I69" s="157">
        <v>1006523</v>
      </c>
    </row>
    <row r="70" spans="1:9">
      <c r="A70" s="159"/>
      <c r="B70" s="156"/>
      <c r="C70" s="156"/>
      <c r="D70" s="156"/>
      <c r="E70" s="156"/>
      <c r="F70" s="156"/>
      <c r="G70" s="217"/>
      <c r="H70" s="153" t="s">
        <v>136</v>
      </c>
      <c r="I70" s="157">
        <v>130848</v>
      </c>
    </row>
    <row r="71" spans="1:9">
      <c r="A71" s="159"/>
      <c r="B71" s="156"/>
      <c r="C71" s="156"/>
      <c r="D71" s="156"/>
      <c r="E71" s="156"/>
      <c r="F71" s="156"/>
      <c r="G71" s="201"/>
      <c r="H71" s="153"/>
      <c r="I71" s="157"/>
    </row>
    <row r="72" spans="1:9" ht="13.5" thickBot="1">
      <c r="A72" s="159"/>
      <c r="B72" s="156"/>
      <c r="C72" s="156"/>
      <c r="D72" s="156"/>
      <c r="E72" s="156"/>
      <c r="F72" s="156"/>
      <c r="G72" s="201"/>
      <c r="H72" s="153"/>
      <c r="I72" s="157"/>
    </row>
    <row r="73" spans="1:9" ht="16.5" customHeight="1">
      <c r="A73" s="163" t="s">
        <v>8</v>
      </c>
      <c r="B73" s="177">
        <f>SUM(B69:B72)</f>
        <v>0</v>
      </c>
      <c r="C73" s="177">
        <f>SUM(C69:C72)</f>
        <v>220224</v>
      </c>
      <c r="D73" s="177">
        <f>SUM(D69:D72)</f>
        <v>1357595</v>
      </c>
      <c r="E73" s="177"/>
      <c r="F73" s="177">
        <f>SUM(F69:F72)</f>
        <v>1137371</v>
      </c>
      <c r="G73" s="177">
        <f>SUM(G69:G72)</f>
        <v>1006523</v>
      </c>
      <c r="H73" s="166" t="s">
        <v>8</v>
      </c>
      <c r="I73" s="167">
        <f>SUM(I69:I72)</f>
        <v>1137371</v>
      </c>
    </row>
    <row r="74" spans="1:9" ht="12" customHeight="1">
      <c r="A74" s="202"/>
      <c r="B74" s="204"/>
      <c r="C74" s="204"/>
      <c r="D74" s="204"/>
      <c r="E74" s="204"/>
      <c r="F74" s="186"/>
      <c r="G74" s="203"/>
      <c r="H74" s="153"/>
      <c r="I74" s="218"/>
    </row>
    <row r="75" spans="1:9" ht="40.9" customHeight="1">
      <c r="A75" s="219" t="s">
        <v>141</v>
      </c>
      <c r="B75" s="156"/>
      <c r="C75" s="156"/>
      <c r="D75" s="156"/>
      <c r="E75" s="156"/>
      <c r="F75" s="156"/>
      <c r="G75" s="153"/>
      <c r="H75" s="153"/>
      <c r="I75" s="157"/>
    </row>
    <row r="76" spans="1:9" ht="15.6" customHeight="1" thickBot="1">
      <c r="A76" s="220"/>
      <c r="B76" s="211"/>
      <c r="C76" s="211">
        <v>31791205</v>
      </c>
      <c r="D76" s="211">
        <v>35724479</v>
      </c>
      <c r="E76" s="211"/>
      <c r="F76" s="211">
        <v>3933274</v>
      </c>
      <c r="G76" s="211"/>
      <c r="H76" s="210" t="s">
        <v>123</v>
      </c>
      <c r="I76" s="212">
        <v>3933274</v>
      </c>
    </row>
    <row r="77" spans="1:9" ht="15" customHeight="1">
      <c r="A77" s="163" t="s">
        <v>8</v>
      </c>
      <c r="B77" s="177">
        <f>SUM(B76)</f>
        <v>0</v>
      </c>
      <c r="C77" s="177">
        <f>SUM(C76)</f>
        <v>31791205</v>
      </c>
      <c r="D77" s="177">
        <f>SUM(D76)</f>
        <v>35724479</v>
      </c>
      <c r="E77" s="177"/>
      <c r="F77" s="177">
        <f>SUM(F76:F76)</f>
        <v>3933274</v>
      </c>
      <c r="G77" s="181"/>
      <c r="H77" s="221"/>
      <c r="I77" s="167">
        <f>SUM(I76:I76)</f>
        <v>3933274</v>
      </c>
    </row>
    <row r="78" spans="1:9" ht="12" customHeight="1">
      <c r="A78" s="222"/>
      <c r="B78" s="186"/>
      <c r="C78" s="186"/>
      <c r="D78" s="186"/>
      <c r="E78" s="186"/>
      <c r="F78" s="186"/>
      <c r="G78" s="185"/>
      <c r="H78" s="203"/>
      <c r="I78" s="188"/>
    </row>
    <row r="79" spans="1:9" ht="15.75" customHeight="1">
      <c r="A79" s="223" t="s">
        <v>142</v>
      </c>
      <c r="B79" s="203"/>
      <c r="C79" s="204">
        <v>73178</v>
      </c>
      <c r="D79" s="204">
        <v>3609411</v>
      </c>
      <c r="E79" s="204"/>
      <c r="F79" s="186">
        <f>D79-C79</f>
        <v>3536233</v>
      </c>
      <c r="G79" s="204">
        <v>3129410</v>
      </c>
      <c r="H79" s="203" t="s">
        <v>143</v>
      </c>
      <c r="I79" s="224">
        <v>3129410</v>
      </c>
    </row>
    <row r="80" spans="1:9" ht="12.75" customHeight="1" thickBot="1">
      <c r="A80" s="223"/>
      <c r="B80" s="203"/>
      <c r="C80" s="204"/>
      <c r="D80" s="204"/>
      <c r="E80" s="204"/>
      <c r="F80" s="204"/>
      <c r="G80" s="204"/>
      <c r="H80" s="203" t="s">
        <v>136</v>
      </c>
      <c r="I80" s="224">
        <v>406823</v>
      </c>
    </row>
    <row r="81" spans="1:9" ht="17.25" customHeight="1">
      <c r="A81" s="163" t="s">
        <v>8</v>
      </c>
      <c r="B81" s="181"/>
      <c r="C81" s="177">
        <f>SUM(C79:C80)</f>
        <v>73178</v>
      </c>
      <c r="D81" s="177">
        <f>SUM(D79:D80)</f>
        <v>3609411</v>
      </c>
      <c r="E81" s="177">
        <f>SUM(E80:E80)</f>
        <v>0</v>
      </c>
      <c r="F81" s="177">
        <f>SUM(F79:F80)</f>
        <v>3536233</v>
      </c>
      <c r="G81" s="177">
        <f>SUM(G80:G80)</f>
        <v>0</v>
      </c>
      <c r="H81" s="178" t="s">
        <v>8</v>
      </c>
      <c r="I81" s="167">
        <f>SUM(I79:I80)</f>
        <v>3536233</v>
      </c>
    </row>
    <row r="82" spans="1:9" ht="12" customHeight="1">
      <c r="A82" s="225"/>
      <c r="B82" s="203"/>
      <c r="C82" s="204"/>
      <c r="D82" s="204"/>
      <c r="E82" s="204"/>
      <c r="F82" s="186"/>
      <c r="G82" s="203"/>
      <c r="H82" s="203"/>
      <c r="I82" s="188"/>
    </row>
    <row r="83" spans="1:9" ht="24.95" customHeight="1">
      <c r="A83" s="159" t="s">
        <v>32</v>
      </c>
      <c r="B83" s="156">
        <v>650404326</v>
      </c>
      <c r="C83" s="156"/>
      <c r="D83" s="156"/>
      <c r="E83" s="156">
        <v>587616668</v>
      </c>
      <c r="F83" s="156">
        <v>62787658</v>
      </c>
      <c r="G83" s="156">
        <v>5095880</v>
      </c>
      <c r="H83" s="226" t="s">
        <v>144</v>
      </c>
      <c r="I83" s="157">
        <v>5095880</v>
      </c>
    </row>
    <row r="84" spans="1:9" ht="25.5">
      <c r="A84" s="200"/>
      <c r="B84" s="156"/>
      <c r="C84" s="156"/>
      <c r="D84" s="156"/>
      <c r="E84" s="156"/>
      <c r="F84" s="156"/>
      <c r="G84" s="153"/>
      <c r="H84" s="226" t="s">
        <v>145</v>
      </c>
      <c r="I84" s="157">
        <v>331232</v>
      </c>
    </row>
    <row r="85" spans="1:9" ht="13.15" customHeight="1">
      <c r="A85" s="179"/>
      <c r="B85" s="153"/>
      <c r="C85" s="156"/>
      <c r="D85" s="156"/>
      <c r="E85" s="156"/>
      <c r="F85" s="156"/>
      <c r="G85" s="153"/>
      <c r="H85" s="226" t="s">
        <v>146</v>
      </c>
      <c r="I85" s="157">
        <v>188345</v>
      </c>
    </row>
    <row r="86" spans="1:9" ht="25.9" customHeight="1">
      <c r="A86" s="175"/>
      <c r="B86" s="153"/>
      <c r="C86" s="156"/>
      <c r="D86" s="156"/>
      <c r="E86" s="156"/>
      <c r="F86" s="156"/>
      <c r="G86" s="156">
        <v>11236932</v>
      </c>
      <c r="H86" s="226" t="s">
        <v>147</v>
      </c>
      <c r="I86" s="157">
        <v>11236932</v>
      </c>
    </row>
    <row r="87" spans="1:9" ht="31.5" customHeight="1">
      <c r="A87" s="175"/>
      <c r="B87" s="153"/>
      <c r="C87" s="156"/>
      <c r="D87" s="156"/>
      <c r="E87" s="156"/>
      <c r="F87" s="156"/>
      <c r="G87" s="153"/>
      <c r="H87" s="226" t="s">
        <v>148</v>
      </c>
      <c r="I87" s="157">
        <v>1366332</v>
      </c>
    </row>
    <row r="88" spans="1:9" ht="27.6" customHeight="1">
      <c r="A88" s="175"/>
      <c r="B88" s="153"/>
      <c r="C88" s="156"/>
      <c r="D88" s="156"/>
      <c r="E88" s="156"/>
      <c r="F88" s="156"/>
      <c r="G88" s="153"/>
      <c r="H88" s="226" t="s">
        <v>149</v>
      </c>
      <c r="I88" s="157">
        <v>43529337</v>
      </c>
    </row>
    <row r="89" spans="1:9" ht="39.6" customHeight="1">
      <c r="A89" s="179"/>
      <c r="B89" s="153"/>
      <c r="C89" s="156"/>
      <c r="D89" s="156"/>
      <c r="E89" s="156"/>
      <c r="F89" s="156"/>
      <c r="G89" s="156">
        <v>920000</v>
      </c>
      <c r="H89" s="226" t="s">
        <v>150</v>
      </c>
      <c r="I89" s="157">
        <v>920000</v>
      </c>
    </row>
    <row r="90" spans="1:9" ht="43.5" customHeight="1" thickBot="1">
      <c r="A90" s="175"/>
      <c r="B90" s="160"/>
      <c r="C90" s="160"/>
      <c r="D90" s="160"/>
      <c r="E90" s="160"/>
      <c r="F90" s="160"/>
      <c r="G90" s="158"/>
      <c r="H90" s="226" t="s">
        <v>151</v>
      </c>
      <c r="I90" s="174">
        <v>119600</v>
      </c>
    </row>
    <row r="91" spans="1:9" ht="20.45" customHeight="1">
      <c r="A91" s="163" t="s">
        <v>8</v>
      </c>
      <c r="B91" s="177">
        <f>SUM(B83:B90)</f>
        <v>650404326</v>
      </c>
      <c r="C91" s="177"/>
      <c r="D91" s="177"/>
      <c r="E91" s="177">
        <f>SUM(E83:E90)</f>
        <v>587616668</v>
      </c>
      <c r="F91" s="177">
        <f>SUM(F83:F90)</f>
        <v>62787658</v>
      </c>
      <c r="G91" s="177">
        <f>SUM(G83:G90)</f>
        <v>17252812</v>
      </c>
      <c r="H91" s="163" t="s">
        <v>8</v>
      </c>
      <c r="I91" s="167">
        <f>SUM(I83:I90)</f>
        <v>62787658</v>
      </c>
    </row>
    <row r="92" spans="1:9" ht="10.15" customHeight="1" thickBot="1">
      <c r="A92" s="227"/>
      <c r="B92" s="158"/>
      <c r="C92" s="160"/>
      <c r="D92" s="160"/>
      <c r="E92" s="160"/>
      <c r="F92" s="160"/>
      <c r="G92" s="158"/>
      <c r="H92" s="228"/>
      <c r="I92" s="174"/>
    </row>
    <row r="93" spans="1:9" ht="25.15" customHeight="1" thickTop="1" thickBot="1">
      <c r="A93" s="229" t="s">
        <v>152</v>
      </c>
      <c r="B93" s="230">
        <f t="shared" ref="B93:G93" si="5">B10+B16+B25+B37+B46+B50+B59+B66+B73+B77+B81+B91</f>
        <v>651458698</v>
      </c>
      <c r="C93" s="230">
        <f t="shared" si="5"/>
        <v>81818108</v>
      </c>
      <c r="D93" s="230">
        <f t="shared" si="5"/>
        <v>129740558</v>
      </c>
      <c r="E93" s="230">
        <f t="shared" si="5"/>
        <v>587616668</v>
      </c>
      <c r="F93" s="230">
        <f t="shared" si="5"/>
        <v>111764480</v>
      </c>
      <c r="G93" s="230">
        <f t="shared" si="5"/>
        <v>23951254</v>
      </c>
      <c r="H93" s="230" t="s">
        <v>73</v>
      </c>
      <c r="I93" s="231">
        <f>I10+I16+I25+I37+I46+I50+I59+I66+I73+I77+I81+I91</f>
        <v>111764480</v>
      </c>
    </row>
    <row r="94" spans="1:9" ht="15.75" thickTop="1">
      <c r="A94" s="232"/>
      <c r="B94" s="232"/>
      <c r="C94" s="232"/>
      <c r="D94" s="232"/>
      <c r="E94" s="232"/>
      <c r="F94" s="232"/>
      <c r="G94" s="232"/>
      <c r="H94" s="232"/>
      <c r="I94" s="232"/>
    </row>
    <row r="95" spans="1:9" ht="15">
      <c r="A95" s="232"/>
      <c r="B95" s="232"/>
      <c r="C95" s="232"/>
      <c r="D95" s="232"/>
      <c r="E95" s="232"/>
      <c r="F95" s="232"/>
      <c r="G95" s="232"/>
      <c r="H95" s="232"/>
      <c r="I95" s="232"/>
    </row>
    <row r="96" spans="1:9" ht="15">
      <c r="A96" s="232"/>
      <c r="B96" s="232"/>
      <c r="C96" s="232"/>
      <c r="D96" s="232"/>
      <c r="E96" s="232"/>
      <c r="F96" s="232"/>
      <c r="G96" s="232"/>
      <c r="H96" s="232"/>
      <c r="I96" s="232"/>
    </row>
    <row r="97" spans="1:9" ht="15">
      <c r="A97" s="232"/>
      <c r="B97" s="232"/>
      <c r="C97" s="232"/>
      <c r="D97" s="232"/>
      <c r="E97" s="232"/>
      <c r="F97" s="232"/>
      <c r="G97" s="232"/>
      <c r="H97" s="232"/>
      <c r="I97" s="232"/>
    </row>
  </sheetData>
  <mergeCells count="3">
    <mergeCell ref="B2:C2"/>
    <mergeCell ref="D2:E2"/>
    <mergeCell ref="H2:I2"/>
  </mergeCells>
  <pageMargins left="0.74803149606299213" right="0.74803149606299213" top="0.9055118110236221" bottom="0.78740157480314965" header="0.51181102362204722" footer="0.51181102362204722"/>
  <pageSetup paperSize="9" scale="75" orientation="landscape" r:id="rId1"/>
  <headerFooter alignWithMargins="0">
    <oddHeader>&amp;C&amp;"Times ,Félkövér"&amp;12 10. Csongrád Városi Önkormányzat 2024. évi költségvetési előirányzat maradványa                                      &amp;R4.melléklet a ......./2025.(VI. .......)önkorm. rendelethez 
10.melléklet a 6/2025. (II.21.) önkorm.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view="pageLayout" topLeftCell="A25" zoomScaleSheetLayoutView="100" workbookViewId="0">
      <selection activeCell="G36" sqref="G36"/>
    </sheetView>
  </sheetViews>
  <sheetFormatPr defaultColWidth="12.42578125" defaultRowHeight="15"/>
  <cols>
    <col min="1" max="1" width="5.7109375" style="319" customWidth="1"/>
    <col min="2" max="2" width="30.28515625" style="313" customWidth="1"/>
    <col min="3" max="3" width="10.28515625" style="319" customWidth="1"/>
    <col min="4" max="4" width="10.7109375" style="313" customWidth="1"/>
    <col min="5" max="5" width="10.85546875" style="313" customWidth="1"/>
    <col min="6" max="6" width="12.85546875" style="319" customWidth="1"/>
    <col min="7" max="7" width="11" style="319" customWidth="1"/>
    <col min="8" max="8" width="9.42578125" style="320" customWidth="1"/>
    <col min="9" max="9" width="9.85546875" style="321" customWidth="1"/>
    <col min="10" max="10" width="13.140625" style="313" customWidth="1"/>
    <col min="11" max="11" width="6.28515625" style="313" customWidth="1"/>
    <col min="12" max="12" width="8.7109375" style="313" customWidth="1"/>
    <col min="13" max="13" width="9.28515625" style="313" customWidth="1"/>
    <col min="14" max="14" width="14.28515625" style="313" customWidth="1"/>
    <col min="15" max="16384" width="12.42578125" style="313"/>
  </cols>
  <sheetData>
    <row r="1" spans="1:14" s="290" customFormat="1" ht="14.25">
      <c r="A1" s="342" t="s">
        <v>307</v>
      </c>
      <c r="B1" s="342" t="s">
        <v>308</v>
      </c>
      <c r="C1" s="342" t="s">
        <v>309</v>
      </c>
      <c r="D1" s="342" t="s">
        <v>310</v>
      </c>
      <c r="E1" s="342" t="s">
        <v>311</v>
      </c>
      <c r="F1" s="342" t="s">
        <v>312</v>
      </c>
      <c r="G1" s="342"/>
      <c r="H1" s="342" t="s">
        <v>313</v>
      </c>
      <c r="I1" s="342"/>
      <c r="J1" s="342" t="s">
        <v>314</v>
      </c>
      <c r="K1" s="342" t="s">
        <v>315</v>
      </c>
      <c r="L1" s="342"/>
      <c r="M1" s="342"/>
      <c r="N1" s="342" t="s">
        <v>316</v>
      </c>
    </row>
    <row r="2" spans="1:14" s="290" customFormat="1" ht="99.75">
      <c r="A2" s="342"/>
      <c r="B2" s="342"/>
      <c r="C2" s="342"/>
      <c r="D2" s="342"/>
      <c r="E2" s="342"/>
      <c r="F2" s="291" t="s">
        <v>317</v>
      </c>
      <c r="G2" s="291" t="s">
        <v>318</v>
      </c>
      <c r="H2" s="291" t="s">
        <v>319</v>
      </c>
      <c r="I2" s="292" t="s">
        <v>320</v>
      </c>
      <c r="J2" s="342"/>
      <c r="K2" s="291" t="s">
        <v>321</v>
      </c>
      <c r="L2" s="291" t="s">
        <v>322</v>
      </c>
      <c r="M2" s="291" t="s">
        <v>323</v>
      </c>
      <c r="N2" s="342"/>
    </row>
    <row r="3" spans="1:14" s="299" customFormat="1" ht="76.150000000000006" customHeight="1">
      <c r="A3" s="293" t="s">
        <v>13</v>
      </c>
      <c r="B3" s="294" t="s">
        <v>324</v>
      </c>
      <c r="C3" s="295" t="s">
        <v>325</v>
      </c>
      <c r="D3" s="295" t="s">
        <v>326</v>
      </c>
      <c r="E3" s="295">
        <v>1</v>
      </c>
      <c r="F3" s="295" t="s">
        <v>327</v>
      </c>
      <c r="G3" s="295" t="s">
        <v>328</v>
      </c>
      <c r="H3" s="296">
        <v>1625000</v>
      </c>
      <c r="I3" s="297">
        <v>650000</v>
      </c>
      <c r="J3" s="295" t="s">
        <v>329</v>
      </c>
      <c r="K3" s="298">
        <v>1</v>
      </c>
      <c r="L3" s="298">
        <v>0</v>
      </c>
      <c r="M3" s="298">
        <v>0</v>
      </c>
      <c r="N3" s="294" t="s">
        <v>32</v>
      </c>
    </row>
    <row r="4" spans="1:14" s="299" customFormat="1" ht="47.25" customHeight="1">
      <c r="A4" s="295" t="s">
        <v>330</v>
      </c>
      <c r="B4" s="300" t="s">
        <v>331</v>
      </c>
      <c r="C4" s="293" t="s">
        <v>325</v>
      </c>
      <c r="D4" s="293" t="s">
        <v>326</v>
      </c>
      <c r="E4" s="293">
        <v>1</v>
      </c>
      <c r="F4" s="301" t="s">
        <v>327</v>
      </c>
      <c r="G4" s="301" t="s">
        <v>328</v>
      </c>
      <c r="H4" s="302">
        <v>1125000</v>
      </c>
      <c r="I4" s="303">
        <v>450000</v>
      </c>
      <c r="J4" s="295" t="s">
        <v>329</v>
      </c>
      <c r="K4" s="298">
        <v>1</v>
      </c>
      <c r="L4" s="298">
        <v>0</v>
      </c>
      <c r="M4" s="298">
        <v>0</v>
      </c>
      <c r="N4" s="294" t="s">
        <v>32</v>
      </c>
    </row>
    <row r="5" spans="1:14" s="308" customFormat="1" ht="80.25" customHeight="1">
      <c r="A5" s="295" t="s">
        <v>15</v>
      </c>
      <c r="B5" s="294" t="s">
        <v>332</v>
      </c>
      <c r="C5" s="295" t="s">
        <v>325</v>
      </c>
      <c r="D5" s="295" t="s">
        <v>326</v>
      </c>
      <c r="E5" s="295">
        <v>1</v>
      </c>
      <c r="F5" s="304" t="s">
        <v>333</v>
      </c>
      <c r="G5" s="304" t="s">
        <v>334</v>
      </c>
      <c r="H5" s="305">
        <v>360000</v>
      </c>
      <c r="I5" s="306">
        <v>144000</v>
      </c>
      <c r="J5" s="307" t="s">
        <v>329</v>
      </c>
      <c r="K5" s="298">
        <v>1</v>
      </c>
      <c r="L5" s="298">
        <v>0</v>
      </c>
      <c r="M5" s="298">
        <v>0</v>
      </c>
      <c r="N5" s="294" t="s">
        <v>32</v>
      </c>
    </row>
    <row r="6" spans="1:14" s="308" customFormat="1" ht="61.5" customHeight="1">
      <c r="A6" s="295" t="s">
        <v>16</v>
      </c>
      <c r="B6" s="294" t="s">
        <v>335</v>
      </c>
      <c r="C6" s="295" t="s">
        <v>336</v>
      </c>
      <c r="D6" s="295" t="s">
        <v>326</v>
      </c>
      <c r="E6" s="295">
        <v>1</v>
      </c>
      <c r="F6" s="304" t="s">
        <v>337</v>
      </c>
      <c r="G6" s="304" t="s">
        <v>338</v>
      </c>
      <c r="H6" s="305">
        <v>330662</v>
      </c>
      <c r="I6" s="306">
        <v>132264</v>
      </c>
      <c r="J6" s="307" t="s">
        <v>339</v>
      </c>
      <c r="K6" s="298">
        <v>0</v>
      </c>
      <c r="L6" s="298">
        <v>0</v>
      </c>
      <c r="M6" s="298">
        <v>1</v>
      </c>
      <c r="N6" s="294" t="s">
        <v>32</v>
      </c>
    </row>
    <row r="7" spans="1:14" s="308" customFormat="1" ht="64.5" customHeight="1">
      <c r="A7" s="295" t="s">
        <v>33</v>
      </c>
      <c r="B7" s="308" t="s">
        <v>340</v>
      </c>
      <c r="C7" s="295" t="s">
        <v>325</v>
      </c>
      <c r="D7" s="295" t="s">
        <v>326</v>
      </c>
      <c r="E7" s="295">
        <v>1</v>
      </c>
      <c r="F7" s="309" t="s">
        <v>341</v>
      </c>
      <c r="G7" s="309" t="s">
        <v>342</v>
      </c>
      <c r="H7" s="310">
        <v>433838</v>
      </c>
      <c r="I7" s="311">
        <v>174893</v>
      </c>
      <c r="J7" s="295" t="s">
        <v>329</v>
      </c>
      <c r="K7" s="298">
        <v>0.85</v>
      </c>
      <c r="L7" s="298">
        <v>0.1</v>
      </c>
      <c r="M7" s="298">
        <v>0.05</v>
      </c>
      <c r="N7" s="294" t="s">
        <v>32</v>
      </c>
    </row>
    <row r="8" spans="1:14" s="308" customFormat="1" ht="60.75" customHeight="1">
      <c r="A8" s="295" t="s">
        <v>297</v>
      </c>
      <c r="B8" s="294" t="s">
        <v>343</v>
      </c>
      <c r="C8" s="295" t="s">
        <v>325</v>
      </c>
      <c r="D8" s="295" t="s">
        <v>326</v>
      </c>
      <c r="E8" s="295">
        <v>1</v>
      </c>
      <c r="F8" s="295" t="s">
        <v>337</v>
      </c>
      <c r="G8" s="295" t="s">
        <v>342</v>
      </c>
      <c r="H8" s="296">
        <v>179595</v>
      </c>
      <c r="I8" s="297">
        <v>72377</v>
      </c>
      <c r="J8" s="295" t="s">
        <v>329</v>
      </c>
      <c r="K8" s="298">
        <v>1</v>
      </c>
      <c r="L8" s="298">
        <v>0</v>
      </c>
      <c r="M8" s="298">
        <v>0</v>
      </c>
      <c r="N8" s="294" t="s">
        <v>32</v>
      </c>
    </row>
    <row r="9" spans="1:14" ht="68.45" customHeight="1">
      <c r="A9" s="295" t="s">
        <v>157</v>
      </c>
      <c r="B9" s="294" t="s">
        <v>344</v>
      </c>
      <c r="C9" s="295" t="s">
        <v>325</v>
      </c>
      <c r="D9" s="295" t="s">
        <v>326</v>
      </c>
      <c r="E9" s="295">
        <v>1</v>
      </c>
      <c r="F9" s="295" t="s">
        <v>337</v>
      </c>
      <c r="G9" s="295" t="s">
        <v>342</v>
      </c>
      <c r="H9" s="296">
        <v>384468</v>
      </c>
      <c r="I9" s="312">
        <v>154941</v>
      </c>
      <c r="J9" s="295" t="s">
        <v>329</v>
      </c>
      <c r="K9" s="298">
        <v>1</v>
      </c>
      <c r="L9" s="298">
        <v>0</v>
      </c>
      <c r="M9" s="298">
        <v>0</v>
      </c>
      <c r="N9" s="294" t="s">
        <v>32</v>
      </c>
    </row>
    <row r="10" spans="1:14" ht="15" customHeight="1">
      <c r="A10" s="341" t="s">
        <v>162</v>
      </c>
      <c r="B10" s="336"/>
      <c r="C10" s="341"/>
      <c r="D10" s="341"/>
      <c r="E10" s="341"/>
      <c r="F10" s="337"/>
      <c r="G10" s="337"/>
      <c r="H10" s="339"/>
      <c r="I10" s="340"/>
      <c r="J10" s="341"/>
      <c r="K10" s="335"/>
      <c r="L10" s="335"/>
      <c r="M10" s="335"/>
      <c r="N10" s="336"/>
    </row>
    <row r="11" spans="1:14" ht="16.149999999999999" customHeight="1">
      <c r="A11" s="341"/>
      <c r="B11" s="336"/>
      <c r="C11" s="341"/>
      <c r="D11" s="341"/>
      <c r="E11" s="341"/>
      <c r="F11" s="338"/>
      <c r="G11" s="338"/>
      <c r="H11" s="339"/>
      <c r="I11" s="340"/>
      <c r="J11" s="341"/>
      <c r="K11" s="335"/>
      <c r="L11" s="335"/>
      <c r="M11" s="335"/>
      <c r="N11" s="336"/>
    </row>
    <row r="12" spans="1:14" s="318" customFormat="1" ht="13.15" customHeight="1">
      <c r="A12" s="314"/>
      <c r="B12" s="315"/>
      <c r="C12" s="314"/>
      <c r="D12" s="315"/>
      <c r="E12" s="315"/>
      <c r="F12" s="314"/>
      <c r="G12" s="314"/>
      <c r="H12" s="316"/>
      <c r="I12" s="317"/>
      <c r="J12" s="315"/>
      <c r="K12" s="315"/>
      <c r="L12" s="315"/>
      <c r="M12" s="315"/>
      <c r="N12" s="315"/>
    </row>
  </sheetData>
  <mergeCells count="24">
    <mergeCell ref="H1:I1"/>
    <mergeCell ref="J1:J2"/>
    <mergeCell ref="K1:M1"/>
    <mergeCell ref="N1:N2"/>
    <mergeCell ref="A10:A11"/>
    <mergeCell ref="B10:B11"/>
    <mergeCell ref="C10:C11"/>
    <mergeCell ref="D10:D11"/>
    <mergeCell ref="E10:E11"/>
    <mergeCell ref="F10:F11"/>
    <mergeCell ref="A1:A2"/>
    <mergeCell ref="B1:B2"/>
    <mergeCell ref="C1:C2"/>
    <mergeCell ref="D1:D2"/>
    <mergeCell ref="E1:E2"/>
    <mergeCell ref="F1:G1"/>
    <mergeCell ref="M10:M11"/>
    <mergeCell ref="N10:N11"/>
    <mergeCell ref="G10:G11"/>
    <mergeCell ref="H10:H11"/>
    <mergeCell ref="I10:I11"/>
    <mergeCell ref="J10:J11"/>
    <mergeCell ref="K10:K11"/>
    <mergeCell ref="L10:L11"/>
  </mergeCells>
  <pageMargins left="0.74803149606299213" right="0.9055118110236221" top="1.1417322834645669" bottom="0.98425196850393704" header="0.51181102362204722" footer="0.51181102362204722"/>
  <pageSetup paperSize="9" scale="80" orientation="landscape" r:id="rId1"/>
  <headerFooter alignWithMargins="0">
    <oddHeader>&amp;C&amp;"Times New Roman,Félkövér"&amp;12
 3.4.3 Közbeszerzési terv 2025&amp;"Times New Roman,Normál". &amp;R5. melléklet a ......./2025.(VI. .......)önkormányzati rendelethez 
3.4.3.melléklet a 6/2025. (II.21.)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showWhiteSpace="0" zoomScaleSheetLayoutView="73" zoomScalePageLayoutView="91" workbookViewId="0">
      <selection activeCell="I6" sqref="I6"/>
    </sheetView>
  </sheetViews>
  <sheetFormatPr defaultColWidth="9.140625" defaultRowHeight="18.75"/>
  <cols>
    <col min="1" max="1" width="82" style="138" customWidth="1"/>
    <col min="2" max="2" width="20.7109375" style="138" customWidth="1"/>
    <col min="3" max="16384" width="9.140625" style="138"/>
  </cols>
  <sheetData>
    <row r="1" spans="1:2" ht="39.75" customHeight="1">
      <c r="A1" s="343" t="s">
        <v>55</v>
      </c>
      <c r="B1" s="343"/>
    </row>
    <row r="2" spans="1:2" ht="13.5" customHeight="1">
      <c r="A2" s="132"/>
      <c r="B2" s="143" t="s">
        <v>7</v>
      </c>
    </row>
    <row r="3" spans="1:2" ht="18" customHeight="1">
      <c r="A3" s="139" t="s">
        <v>56</v>
      </c>
      <c r="B3" s="132"/>
    </row>
    <row r="4" spans="1:2" ht="20.25" customHeight="1">
      <c r="A4" s="140" t="s">
        <v>57</v>
      </c>
      <c r="B4" s="141">
        <v>50000000</v>
      </c>
    </row>
    <row r="5" spans="1:2" ht="35.25" customHeight="1">
      <c r="A5" s="140" t="s">
        <v>58</v>
      </c>
      <c r="B5" s="141">
        <v>31644688</v>
      </c>
    </row>
    <row r="6" spans="1:2" ht="19.5" customHeight="1">
      <c r="A6" s="140" t="s">
        <v>59</v>
      </c>
      <c r="B6" s="141">
        <v>17400</v>
      </c>
    </row>
    <row r="7" spans="1:2" ht="34.5" customHeight="1">
      <c r="A7" s="140" t="s">
        <v>60</v>
      </c>
      <c r="B7" s="141">
        <v>10005650</v>
      </c>
    </row>
    <row r="8" spans="1:2" ht="21.75" customHeight="1">
      <c r="A8" s="140" t="s">
        <v>89</v>
      </c>
      <c r="B8" s="141">
        <v>10042806</v>
      </c>
    </row>
    <row r="9" spans="1:2" ht="23.25" customHeight="1">
      <c r="A9" s="127" t="s">
        <v>61</v>
      </c>
      <c r="B9" s="128">
        <f>SUM(B4:B8)</f>
        <v>101710544</v>
      </c>
    </row>
    <row r="10" spans="1:2" ht="7.5" customHeight="1"/>
    <row r="11" spans="1:2" ht="16.5" customHeight="1">
      <c r="A11" s="139" t="s">
        <v>62</v>
      </c>
      <c r="B11" s="257"/>
    </row>
    <row r="12" spans="1:2" ht="24.75" customHeight="1">
      <c r="A12" s="142" t="s">
        <v>74</v>
      </c>
      <c r="B12" s="281">
        <v>4615180</v>
      </c>
    </row>
    <row r="13" spans="1:2" ht="33.75" customHeight="1">
      <c r="A13" s="142" t="s">
        <v>63</v>
      </c>
      <c r="B13" s="281">
        <v>4400000</v>
      </c>
    </row>
    <row r="14" spans="1:2" ht="22.5" customHeight="1">
      <c r="A14" s="142" t="s">
        <v>64</v>
      </c>
      <c r="B14" s="281">
        <v>3829178</v>
      </c>
    </row>
    <row r="15" spans="1:2" ht="22.5" customHeight="1">
      <c r="A15" s="142" t="s">
        <v>65</v>
      </c>
      <c r="B15" s="281">
        <v>8356377</v>
      </c>
    </row>
    <row r="16" spans="1:2" ht="21" customHeight="1">
      <c r="A16" s="142" t="s">
        <v>66</v>
      </c>
      <c r="B16" s="281">
        <v>2748030</v>
      </c>
    </row>
    <row r="17" spans="1:2" ht="22.5" customHeight="1">
      <c r="A17" s="142" t="s">
        <v>67</v>
      </c>
      <c r="B17" s="281">
        <v>9334502</v>
      </c>
    </row>
    <row r="18" spans="1:2" ht="22.5" customHeight="1">
      <c r="A18" s="142" t="s">
        <v>54</v>
      </c>
      <c r="B18" s="281">
        <v>5500000</v>
      </c>
    </row>
    <row r="19" spans="1:2" ht="35.25" customHeight="1">
      <c r="A19" s="142" t="s">
        <v>153</v>
      </c>
      <c r="B19" s="281">
        <v>740994</v>
      </c>
    </row>
    <row r="20" spans="1:2" ht="36" customHeight="1">
      <c r="A20" s="142" t="s">
        <v>68</v>
      </c>
      <c r="B20" s="281">
        <v>285098</v>
      </c>
    </row>
    <row r="21" spans="1:2" ht="19.5" customHeight="1">
      <c r="A21" s="142" t="s">
        <v>69</v>
      </c>
      <c r="B21" s="281">
        <v>15000000</v>
      </c>
    </row>
    <row r="22" spans="1:2" ht="36" customHeight="1">
      <c r="A22" s="142" t="s">
        <v>70</v>
      </c>
      <c r="B22" s="281">
        <v>2833996</v>
      </c>
    </row>
    <row r="23" spans="1:2" ht="37.5" customHeight="1">
      <c r="A23" s="142" t="s">
        <v>71</v>
      </c>
      <c r="B23" s="281">
        <v>254000</v>
      </c>
    </row>
    <row r="24" spans="1:2" ht="21" customHeight="1">
      <c r="A24" s="142" t="s">
        <v>90</v>
      </c>
      <c r="B24" s="282">
        <v>13515014</v>
      </c>
    </row>
    <row r="25" spans="1:2" ht="24" customHeight="1">
      <c r="A25" s="142" t="s">
        <v>92</v>
      </c>
      <c r="B25" s="282">
        <v>1392000</v>
      </c>
    </row>
    <row r="26" spans="1:2" ht="36" customHeight="1">
      <c r="A26" s="142" t="s">
        <v>93</v>
      </c>
      <c r="B26" s="282">
        <v>1119104</v>
      </c>
    </row>
    <row r="27" spans="1:2" ht="27.75" customHeight="1">
      <c r="A27" s="140" t="s">
        <v>94</v>
      </c>
      <c r="B27" s="281">
        <v>968439</v>
      </c>
    </row>
    <row r="28" spans="1:2" ht="38.25" customHeight="1">
      <c r="A28" s="140" t="s">
        <v>106</v>
      </c>
      <c r="B28" s="281">
        <v>317990</v>
      </c>
    </row>
    <row r="29" spans="1:2" ht="53.25" customHeight="1">
      <c r="A29" s="140" t="s">
        <v>95</v>
      </c>
      <c r="B29" s="281">
        <v>1263828</v>
      </c>
    </row>
    <row r="30" spans="1:2" ht="25.5" customHeight="1">
      <c r="A30" s="279" t="s">
        <v>184</v>
      </c>
      <c r="B30" s="281">
        <v>1282700</v>
      </c>
    </row>
    <row r="31" spans="1:2" ht="25.5" customHeight="1">
      <c r="A31" s="280" t="s">
        <v>188</v>
      </c>
      <c r="B31" s="281">
        <v>2024380</v>
      </c>
    </row>
    <row r="32" spans="1:2" ht="25.5" customHeight="1">
      <c r="A32" s="280" t="s">
        <v>189</v>
      </c>
      <c r="B32" s="281">
        <v>477995</v>
      </c>
    </row>
    <row r="33" spans="1:2" ht="25.5" customHeight="1">
      <c r="A33" s="280" t="s">
        <v>203</v>
      </c>
      <c r="B33" s="281">
        <v>1276999</v>
      </c>
    </row>
    <row r="34" spans="1:2" ht="19.5" customHeight="1">
      <c r="A34" s="127" t="s">
        <v>72</v>
      </c>
      <c r="B34" s="128">
        <f>SUM(B12:B33)</f>
        <v>81535804</v>
      </c>
    </row>
    <row r="35" spans="1:2" ht="9.75" customHeight="1"/>
    <row r="36" spans="1:2" ht="19.5">
      <c r="A36" s="285" t="s">
        <v>301</v>
      </c>
      <c r="B36" s="286">
        <f>B9-B34</f>
        <v>20174740</v>
      </c>
    </row>
  </sheetData>
  <mergeCells count="1">
    <mergeCell ref="A1:B1"/>
  </mergeCells>
  <pageMargins left="0.94488188976377963" right="0.55118110236220474" top="0.78740157480314965" bottom="0.78740157480314965" header="0.9055118110236221" footer="1.1023622047244095"/>
  <pageSetup paperSize="9" scale="80" orientation="portrait" horizontalDpi="300" verticalDpi="300" r:id="rId1"/>
  <headerFooter alignWithMargins="0">
    <oddHeader>&amp;RA Pü/20-2/2025. sz. előterjesztés
6. melléklete</oddHeader>
    <oddFooter>&amp;C
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Céljelleggel 7 mell.</vt:lpstr>
      <vt:lpstr>Kimutatás 8 mell.</vt:lpstr>
      <vt:lpstr>Előir. mód. 9.mell.</vt:lpstr>
      <vt:lpstr>Maradv. 10. mell. </vt:lpstr>
      <vt:lpstr>3.4.3 közbeszerzési terv</vt:lpstr>
      <vt:lpstr>Vis maior 2025. 6. mell.</vt:lpstr>
      <vt:lpstr>'Kimutatás 8 mell.'!Nyomtatási_cím</vt:lpstr>
      <vt:lpstr>'Maradv. 10. mell. '!Nyomtatási_cím</vt:lpstr>
      <vt:lpstr>'Céljelleggel 7 mell.'!Nyomtatási_terület</vt:lpstr>
      <vt:lpstr>'Előir. mód. 9.mell.'!Nyomtatási_terület</vt:lpstr>
      <vt:lpstr>'Kimutatás 8 mell.'!Nyomtatási_terület</vt:lpstr>
      <vt:lpstr>'Maradv. 10. mell. '!Nyomtatási_terület</vt:lpstr>
      <vt:lpstr>'Vis maior 2025. 6. mell.'!Nyomtatási_terület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2025-06-19T08:06:45Z</cp:lastPrinted>
  <dcterms:created xsi:type="dcterms:W3CDTF">2014-09-26T08:28:17Z</dcterms:created>
  <dcterms:modified xsi:type="dcterms:W3CDTF">2025-06-19T14:44:37Z</dcterms:modified>
</cp:coreProperties>
</file>