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440" windowHeight="8250" tabRatio="904" firstSheet="18" activeTab="20"/>
  </bookViews>
  <sheets>
    <sheet name="1.melléklet" sheetId="1" r:id="rId1"/>
    <sheet name="2.melléklet" sheetId="2" r:id="rId2"/>
    <sheet name="3. melléklet" sheetId="3" r:id="rId3"/>
    <sheet name="4. melléklet" sheetId="4" r:id="rId4"/>
    <sheet name="5. melléklet" sheetId="5" r:id="rId5"/>
    <sheet name="5a) melléklet" sheetId="9" r:id="rId6"/>
    <sheet name="5b) melléklet" sheetId="11" r:id="rId7"/>
    <sheet name="5c) melléklet " sheetId="21" r:id="rId8"/>
    <sheet name="6. mellélet" sheetId="6" r:id="rId9"/>
    <sheet name="6a) melléklet" sheetId="10" r:id="rId10"/>
    <sheet name="Munka2" sheetId="24" r:id="rId11"/>
    <sheet name="6b) melléklet" sheetId="12" r:id="rId12"/>
    <sheet name="6c) melléklet" sheetId="22" r:id="rId13"/>
    <sheet name="7. melléklet" sheetId="7" r:id="rId14"/>
    <sheet name="8. melléklet" sheetId="8" r:id="rId15"/>
    <sheet name="9. melléklet" sheetId="13" r:id="rId16"/>
    <sheet name="10. melléklet" sheetId="14" r:id="rId17"/>
    <sheet name="11. melléklet" sheetId="15" r:id="rId18"/>
    <sheet name="12. melléklet" sheetId="16" r:id="rId19"/>
    <sheet name="13. melléklet" sheetId="17" r:id="rId20"/>
    <sheet name="14. melléklet" sheetId="18" r:id="rId21"/>
    <sheet name="15a) melléklet" sheetId="19" r:id="rId22"/>
    <sheet name="15b) mellélet" sheetId="20" r:id="rId23"/>
    <sheet name="Munka1" sheetId="23" r:id="rId24"/>
    <sheet name="Munka3" sheetId="25" r:id="rId25"/>
    <sheet name="Munka4" sheetId="26" r:id="rId26"/>
    <sheet name="Munka5" sheetId="27" r:id="rId27"/>
    <sheet name="Munka6" sheetId="28" r:id="rId28"/>
    <sheet name="Munka7" sheetId="29" r:id="rId29"/>
  </sheets>
  <calcPr calcId="181029"/>
</workbook>
</file>

<file path=xl/calcChain.xml><?xml version="1.0" encoding="utf-8"?>
<calcChain xmlns="http://schemas.openxmlformats.org/spreadsheetml/2006/main">
  <c r="D39" i="4" l="1"/>
  <c r="D20" i="14"/>
  <c r="D15" i="14"/>
  <c r="D20" i="4"/>
  <c r="K25" i="20"/>
  <c r="L25" i="20"/>
  <c r="M25" i="20"/>
  <c r="M24" i="20"/>
  <c r="K26" i="20"/>
  <c r="L26" i="20"/>
  <c r="O8" i="18"/>
  <c r="O11" i="18"/>
  <c r="O10" i="18"/>
  <c r="D40" i="17"/>
  <c r="D20" i="16"/>
  <c r="D15" i="16"/>
  <c r="D20" i="8"/>
  <c r="D15" i="8"/>
  <c r="D13" i="15"/>
  <c r="C7" i="17"/>
  <c r="C14" i="17"/>
  <c r="C11" i="17"/>
  <c r="D7" i="6"/>
  <c r="D7" i="2"/>
  <c r="D8" i="6"/>
  <c r="D8" i="2"/>
  <c r="D10" i="6"/>
  <c r="D10" i="2"/>
  <c r="D11" i="6"/>
  <c r="D11" i="2"/>
  <c r="D12" i="6"/>
  <c r="D12" i="2"/>
  <c r="D13" i="6"/>
  <c r="D13" i="2"/>
  <c r="D14" i="6"/>
  <c r="D14" i="2"/>
  <c r="D16" i="6"/>
  <c r="D16" i="2"/>
  <c r="D17" i="6"/>
  <c r="D18" i="6"/>
  <c r="D18" i="2"/>
  <c r="D19" i="6"/>
  <c r="D19" i="2"/>
  <c r="D21" i="6"/>
  <c r="D21" i="2"/>
  <c r="D22" i="6"/>
  <c r="D22" i="2"/>
  <c r="D23" i="6"/>
  <c r="D23" i="2"/>
  <c r="D24" i="6"/>
  <c r="D24" i="2"/>
  <c r="D25" i="6"/>
  <c r="D25" i="2"/>
  <c r="D26" i="6"/>
  <c r="D26" i="2"/>
  <c r="D27" i="6"/>
  <c r="D27" i="2"/>
  <c r="D29" i="6"/>
  <c r="D29" i="2"/>
  <c r="D30" i="6"/>
  <c r="D30" i="2"/>
  <c r="D31" i="6"/>
  <c r="D31" i="2"/>
  <c r="D32" i="6"/>
  <c r="D32" i="2"/>
  <c r="D34" i="6"/>
  <c r="D34" i="2"/>
  <c r="D35" i="6"/>
  <c r="D35" i="2"/>
  <c r="D36" i="6"/>
  <c r="D36" i="2"/>
  <c r="D37" i="6"/>
  <c r="D37" i="2"/>
  <c r="D27" i="5"/>
  <c r="D27" i="1"/>
  <c r="D16" i="5"/>
  <c r="D16" i="1"/>
  <c r="D17" i="5"/>
  <c r="D18" i="5"/>
  <c r="D18" i="1"/>
  <c r="D19" i="5"/>
  <c r="D19" i="1"/>
  <c r="D20" i="5"/>
  <c r="D20" i="1"/>
  <c r="D21" i="5"/>
  <c r="D21" i="1"/>
  <c r="D22" i="5"/>
  <c r="D22" i="1"/>
  <c r="D24" i="5"/>
  <c r="D24" i="1"/>
  <c r="D25" i="5"/>
  <c r="D25" i="1"/>
  <c r="D28" i="5"/>
  <c r="D28" i="1"/>
  <c r="D29" i="5"/>
  <c r="D29" i="1"/>
  <c r="D30" i="5"/>
  <c r="D30" i="1"/>
  <c r="D31" i="5"/>
  <c r="D31" i="1"/>
  <c r="D32" i="5"/>
  <c r="D32" i="1"/>
  <c r="D33" i="5"/>
  <c r="D33" i="1"/>
  <c r="D34" i="5"/>
  <c r="D34" i="1"/>
  <c r="D36" i="5"/>
  <c r="D37" i="5"/>
  <c r="D37" i="1"/>
  <c r="D39" i="5"/>
  <c r="D39" i="1"/>
  <c r="D40" i="5"/>
  <c r="D40" i="1"/>
  <c r="D42" i="1"/>
  <c r="D9" i="5"/>
  <c r="D10" i="5"/>
  <c r="D10" i="1"/>
  <c r="D11" i="5"/>
  <c r="D11" i="1"/>
  <c r="D12" i="5"/>
  <c r="D12" i="1"/>
  <c r="D14" i="5"/>
  <c r="D14" i="1"/>
  <c r="D15" i="5"/>
  <c r="D15" i="1"/>
  <c r="D7" i="5"/>
  <c r="D7" i="1"/>
  <c r="F33" i="22"/>
  <c r="F39" i="22"/>
  <c r="E33" i="22"/>
  <c r="E39" i="22"/>
  <c r="D33" i="22"/>
  <c r="D39" i="22"/>
  <c r="F28" i="22"/>
  <c r="E28" i="22"/>
  <c r="D28" i="22"/>
  <c r="D28" i="6"/>
  <c r="F20" i="22"/>
  <c r="F15" i="22"/>
  <c r="E20" i="22"/>
  <c r="E15" i="22"/>
  <c r="D20" i="22"/>
  <c r="D15" i="22"/>
  <c r="F9" i="22"/>
  <c r="E9" i="22"/>
  <c r="D9" i="22"/>
  <c r="F6" i="22"/>
  <c r="F38" i="22"/>
  <c r="F40" i="22"/>
  <c r="E6" i="22"/>
  <c r="E38" i="22"/>
  <c r="E40" i="22"/>
  <c r="D6" i="22"/>
  <c r="D38" i="22"/>
  <c r="F38" i="21"/>
  <c r="E38" i="21"/>
  <c r="D38" i="21"/>
  <c r="F35" i="21"/>
  <c r="E35" i="21"/>
  <c r="D35" i="21"/>
  <c r="F26" i="21"/>
  <c r="F41" i="21"/>
  <c r="E26" i="21"/>
  <c r="D26" i="21"/>
  <c r="F23" i="21"/>
  <c r="E23" i="21"/>
  <c r="D23" i="21"/>
  <c r="F13" i="21"/>
  <c r="E13" i="21"/>
  <c r="E6" i="21"/>
  <c r="E41" i="21"/>
  <c r="E43" i="21"/>
  <c r="D13" i="21"/>
  <c r="D6" i="21"/>
  <c r="D41" i="21"/>
  <c r="F8" i="21"/>
  <c r="F6" i="21"/>
  <c r="F43" i="21"/>
  <c r="E8" i="21"/>
  <c r="D8" i="21"/>
  <c r="D43" i="21"/>
  <c r="H21" i="19"/>
  <c r="L20" i="20"/>
  <c r="L21" i="20"/>
  <c r="L22" i="20"/>
  <c r="M22" i="20"/>
  <c r="L23" i="20"/>
  <c r="L19" i="20"/>
  <c r="K20" i="20"/>
  <c r="M20" i="20"/>
  <c r="K21" i="20"/>
  <c r="M21" i="20"/>
  <c r="K22" i="20"/>
  <c r="K23" i="20"/>
  <c r="M23" i="20"/>
  <c r="K19" i="20"/>
  <c r="J18" i="20"/>
  <c r="J17" i="20"/>
  <c r="I18" i="20"/>
  <c r="I17" i="20"/>
  <c r="H18" i="20"/>
  <c r="G18" i="20"/>
  <c r="F18" i="20"/>
  <c r="E18" i="20"/>
  <c r="D18" i="20"/>
  <c r="D17" i="20"/>
  <c r="C18" i="20"/>
  <c r="C18" i="19"/>
  <c r="G18" i="19"/>
  <c r="F18" i="19"/>
  <c r="F14" i="19"/>
  <c r="E18" i="19"/>
  <c r="D18" i="19"/>
  <c r="E27" i="17"/>
  <c r="D27" i="17"/>
  <c r="C27" i="17"/>
  <c r="D13" i="11"/>
  <c r="D13" i="5"/>
  <c r="D13" i="1"/>
  <c r="H28" i="19"/>
  <c r="H27" i="19"/>
  <c r="H25" i="19"/>
  <c r="H19" i="19"/>
  <c r="H20" i="19"/>
  <c r="H22" i="19"/>
  <c r="H23" i="19"/>
  <c r="D24" i="19"/>
  <c r="E24" i="19"/>
  <c r="F24" i="19"/>
  <c r="G24" i="19"/>
  <c r="C24" i="19"/>
  <c r="H24" i="19"/>
  <c r="O17" i="18"/>
  <c r="O18" i="18"/>
  <c r="O19" i="18"/>
  <c r="O20" i="18"/>
  <c r="O12" i="18"/>
  <c r="O13" i="18"/>
  <c r="D16" i="18"/>
  <c r="E16" i="18"/>
  <c r="E21" i="18"/>
  <c r="F16" i="18"/>
  <c r="G16" i="18"/>
  <c r="H16" i="18"/>
  <c r="H21" i="18"/>
  <c r="I16" i="18"/>
  <c r="J16" i="18"/>
  <c r="K16" i="18"/>
  <c r="L16" i="18"/>
  <c r="M16" i="18"/>
  <c r="N16" i="18"/>
  <c r="C16" i="18"/>
  <c r="C8" i="18"/>
  <c r="D17" i="1"/>
  <c r="D17" i="2"/>
  <c r="D9" i="1"/>
  <c r="D36" i="1"/>
  <c r="F33" i="16"/>
  <c r="E33" i="16"/>
  <c r="D33" i="16"/>
  <c r="F28" i="16"/>
  <c r="E28" i="16"/>
  <c r="D28" i="16"/>
  <c r="F20" i="16"/>
  <c r="F15" i="16"/>
  <c r="E20" i="16"/>
  <c r="E15" i="16"/>
  <c r="F9" i="16"/>
  <c r="F40" i="16"/>
  <c r="E9" i="16"/>
  <c r="D9" i="16"/>
  <c r="F6" i="16"/>
  <c r="F38" i="16"/>
  <c r="E6" i="16"/>
  <c r="D6" i="16"/>
  <c r="F33" i="14"/>
  <c r="E33" i="14"/>
  <c r="D33" i="14"/>
  <c r="D38" i="14"/>
  <c r="F28" i="14"/>
  <c r="E28" i="14"/>
  <c r="D28" i="14"/>
  <c r="F20" i="14"/>
  <c r="F15" i="14"/>
  <c r="E20" i="14"/>
  <c r="E15" i="14"/>
  <c r="F9" i="14"/>
  <c r="F40" i="14"/>
  <c r="E9" i="14"/>
  <c r="D9" i="14"/>
  <c r="F6" i="14"/>
  <c r="F38" i="14"/>
  <c r="E6" i="14"/>
  <c r="E38" i="14"/>
  <c r="E40" i="14"/>
  <c r="D6" i="14"/>
  <c r="F38" i="15"/>
  <c r="E38" i="15"/>
  <c r="D38" i="15"/>
  <c r="F35" i="15"/>
  <c r="E35" i="15"/>
  <c r="D35" i="15"/>
  <c r="F26" i="15"/>
  <c r="E26" i="15"/>
  <c r="D26" i="15"/>
  <c r="F23" i="15"/>
  <c r="E23" i="15"/>
  <c r="D23" i="15"/>
  <c r="F13" i="15"/>
  <c r="E13" i="15"/>
  <c r="E6" i="15"/>
  <c r="E41" i="15"/>
  <c r="E43" i="15"/>
  <c r="F8" i="15"/>
  <c r="F6" i="15"/>
  <c r="E8" i="15"/>
  <c r="D8" i="15"/>
  <c r="D6" i="15"/>
  <c r="D41" i="15"/>
  <c r="D43" i="15"/>
  <c r="F38" i="13"/>
  <c r="E38" i="13"/>
  <c r="D38" i="13"/>
  <c r="F35" i="13"/>
  <c r="E35" i="13"/>
  <c r="D35" i="13"/>
  <c r="F26" i="13"/>
  <c r="E26" i="13"/>
  <c r="D26" i="13"/>
  <c r="F23" i="13"/>
  <c r="E23" i="13"/>
  <c r="D23" i="13"/>
  <c r="F13" i="13"/>
  <c r="E13" i="13"/>
  <c r="D13" i="13"/>
  <c r="F8" i="13"/>
  <c r="F6" i="13"/>
  <c r="F41" i="13"/>
  <c r="F43" i="13"/>
  <c r="E8" i="13"/>
  <c r="E6" i="13"/>
  <c r="D8" i="13"/>
  <c r="D6" i="13"/>
  <c r="D41" i="13"/>
  <c r="F38" i="11"/>
  <c r="E38" i="11"/>
  <c r="D38" i="11"/>
  <c r="F35" i="11"/>
  <c r="E35" i="11"/>
  <c r="D35" i="11"/>
  <c r="D35" i="5"/>
  <c r="F26" i="11"/>
  <c r="E26" i="11"/>
  <c r="D26" i="11"/>
  <c r="F23" i="11"/>
  <c r="E23" i="11"/>
  <c r="D23" i="11"/>
  <c r="D23" i="5"/>
  <c r="F13" i="11"/>
  <c r="F6" i="11"/>
  <c r="F41" i="11"/>
  <c r="F43" i="11"/>
  <c r="E13" i="11"/>
  <c r="F8" i="11"/>
  <c r="E8" i="11"/>
  <c r="D8" i="11"/>
  <c r="D6" i="11"/>
  <c r="D41" i="11"/>
  <c r="D43" i="11"/>
  <c r="F33" i="12"/>
  <c r="F39" i="12"/>
  <c r="E33" i="12"/>
  <c r="E39" i="12"/>
  <c r="D33" i="12"/>
  <c r="D39" i="12"/>
  <c r="F28" i="12"/>
  <c r="E28" i="12"/>
  <c r="E38" i="12"/>
  <c r="E40" i="12"/>
  <c r="D28" i="12"/>
  <c r="F20" i="12"/>
  <c r="F15" i="12"/>
  <c r="F38" i="12"/>
  <c r="F40" i="12"/>
  <c r="E20" i="12"/>
  <c r="E15" i="12"/>
  <c r="D20" i="12"/>
  <c r="D15" i="12"/>
  <c r="F9" i="12"/>
  <c r="E9" i="12"/>
  <c r="D9" i="12"/>
  <c r="F6" i="12"/>
  <c r="E6" i="12"/>
  <c r="D6" i="12"/>
  <c r="F33" i="10"/>
  <c r="F39" i="10"/>
  <c r="E33" i="10"/>
  <c r="E39" i="10"/>
  <c r="D33" i="10"/>
  <c r="F28" i="10"/>
  <c r="E28" i="10"/>
  <c r="D28" i="10"/>
  <c r="F20" i="10"/>
  <c r="F15" i="10"/>
  <c r="E20" i="10"/>
  <c r="E15" i="10"/>
  <c r="D20" i="10"/>
  <c r="F9" i="10"/>
  <c r="E9" i="10"/>
  <c r="D9" i="10"/>
  <c r="F6" i="10"/>
  <c r="F38" i="10"/>
  <c r="F40" i="10"/>
  <c r="E6" i="10"/>
  <c r="D6" i="10"/>
  <c r="F33" i="8"/>
  <c r="F39" i="8"/>
  <c r="E33" i="8"/>
  <c r="E39" i="8"/>
  <c r="D33" i="8"/>
  <c r="D39" i="8"/>
  <c r="F28" i="8"/>
  <c r="E28" i="8"/>
  <c r="D28" i="8"/>
  <c r="F20" i="8"/>
  <c r="F15" i="8"/>
  <c r="E20" i="8"/>
  <c r="E15" i="8"/>
  <c r="F9" i="8"/>
  <c r="E9" i="8"/>
  <c r="D9" i="8"/>
  <c r="F6" i="8"/>
  <c r="F38" i="8"/>
  <c r="F40" i="8"/>
  <c r="E6" i="8"/>
  <c r="D6" i="8"/>
  <c r="F33" i="4"/>
  <c r="F39" i="4"/>
  <c r="E33" i="4"/>
  <c r="E39" i="4"/>
  <c r="D33" i="4"/>
  <c r="F28" i="4"/>
  <c r="E28" i="4"/>
  <c r="D28" i="4"/>
  <c r="F20" i="4"/>
  <c r="F15" i="4"/>
  <c r="F38" i="4"/>
  <c r="F40" i="4"/>
  <c r="E20" i="4"/>
  <c r="E15" i="4"/>
  <c r="F9" i="4"/>
  <c r="E9" i="4"/>
  <c r="D9" i="4"/>
  <c r="F6" i="4"/>
  <c r="E6" i="4"/>
  <c r="D6" i="4"/>
  <c r="F38" i="9"/>
  <c r="E38" i="9"/>
  <c r="D38" i="9"/>
  <c r="F35" i="9"/>
  <c r="E35" i="9"/>
  <c r="D35" i="9"/>
  <c r="F26" i="9"/>
  <c r="E26" i="9"/>
  <c r="D26" i="9"/>
  <c r="F23" i="9"/>
  <c r="E23" i="9"/>
  <c r="D23" i="9"/>
  <c r="F13" i="9"/>
  <c r="E13" i="9"/>
  <c r="E6" i="9"/>
  <c r="E41" i="9"/>
  <c r="E43" i="9"/>
  <c r="D13" i="9"/>
  <c r="F8" i="9"/>
  <c r="F6" i="9"/>
  <c r="F41" i="9"/>
  <c r="F43" i="9"/>
  <c r="E8" i="9"/>
  <c r="D8" i="9"/>
  <c r="D6" i="9"/>
  <c r="F38" i="7"/>
  <c r="E38" i="7"/>
  <c r="D38" i="7"/>
  <c r="F35" i="7"/>
  <c r="E35" i="7"/>
  <c r="D35" i="7"/>
  <c r="F26" i="7"/>
  <c r="E26" i="7"/>
  <c r="D26" i="7"/>
  <c r="F23" i="7"/>
  <c r="E23" i="7"/>
  <c r="D23" i="7"/>
  <c r="F13" i="7"/>
  <c r="E13" i="7"/>
  <c r="D13" i="7"/>
  <c r="F8" i="7"/>
  <c r="F6" i="7"/>
  <c r="F41" i="7"/>
  <c r="F43" i="7"/>
  <c r="E8" i="7"/>
  <c r="D8" i="7"/>
  <c r="D6" i="7"/>
  <c r="D41" i="7"/>
  <c r="D43" i="7"/>
  <c r="F42" i="3"/>
  <c r="E42" i="3"/>
  <c r="F38" i="3"/>
  <c r="E38" i="3"/>
  <c r="D38" i="3"/>
  <c r="F35" i="3"/>
  <c r="E35" i="3"/>
  <c r="D35" i="3"/>
  <c r="F26" i="3"/>
  <c r="E26" i="3"/>
  <c r="D26" i="3"/>
  <c r="F23" i="3"/>
  <c r="E23" i="3"/>
  <c r="D23" i="3"/>
  <c r="F13" i="3"/>
  <c r="E13" i="3"/>
  <c r="D13" i="3"/>
  <c r="F8" i="3"/>
  <c r="F6" i="3"/>
  <c r="F41" i="3"/>
  <c r="E8" i="3"/>
  <c r="D8" i="3"/>
  <c r="F24" i="20"/>
  <c r="I24" i="20"/>
  <c r="H24" i="20"/>
  <c r="G24" i="20"/>
  <c r="G17" i="20"/>
  <c r="J24" i="20"/>
  <c r="E24" i="20"/>
  <c r="E17" i="20"/>
  <c r="C24" i="20"/>
  <c r="C17" i="20"/>
  <c r="D24" i="20"/>
  <c r="D15" i="4"/>
  <c r="D39" i="10"/>
  <c r="D39" i="6"/>
  <c r="D39" i="2"/>
  <c r="M26" i="20"/>
  <c r="D8" i="18"/>
  <c r="D21" i="18"/>
  <c r="E8" i="18"/>
  <c r="F8" i="18"/>
  <c r="F21" i="18"/>
  <c r="G8" i="18"/>
  <c r="G21" i="18"/>
  <c r="H8" i="18"/>
  <c r="I8" i="18"/>
  <c r="I21" i="18"/>
  <c r="J8" i="18"/>
  <c r="J21" i="18"/>
  <c r="K8" i="18"/>
  <c r="K21" i="18"/>
  <c r="L8" i="18"/>
  <c r="L21" i="18"/>
  <c r="M8" i="18"/>
  <c r="M21" i="18"/>
  <c r="N8" i="18"/>
  <c r="N21" i="18"/>
  <c r="D20" i="6"/>
  <c r="D20" i="2"/>
  <c r="D15" i="10"/>
  <c r="D15" i="6"/>
  <c r="D15" i="2"/>
  <c r="D38" i="5"/>
  <c r="D38" i="1"/>
  <c r="E6" i="11"/>
  <c r="E41" i="11"/>
  <c r="E43" i="11"/>
  <c r="F43" i="3"/>
  <c r="D8" i="5"/>
  <c r="D38" i="8"/>
  <c r="D40" i="8"/>
  <c r="D14" i="19"/>
  <c r="D43" i="13"/>
  <c r="K24" i="20"/>
  <c r="D40" i="14"/>
  <c r="D33" i="6"/>
  <c r="D33" i="2"/>
  <c r="H17" i="20"/>
  <c r="G14" i="19"/>
  <c r="D23" i="1"/>
  <c r="D38" i="12"/>
  <c r="D40" i="12"/>
  <c r="D9" i="6"/>
  <c r="D26" i="5"/>
  <c r="D41" i="9"/>
  <c r="D38" i="4"/>
  <c r="D9" i="2"/>
  <c r="D6" i="6"/>
  <c r="D38" i="10"/>
  <c r="D6" i="5"/>
  <c r="D8" i="1"/>
  <c r="D35" i="1"/>
  <c r="D6" i="2"/>
  <c r="E41" i="13"/>
  <c r="E43" i="13"/>
  <c r="E38" i="16"/>
  <c r="E40" i="16"/>
  <c r="C14" i="19"/>
  <c r="H18" i="19"/>
  <c r="F17" i="20"/>
  <c r="L18" i="20"/>
  <c r="L17" i="20"/>
  <c r="M19" i="20"/>
  <c r="M18" i="20"/>
  <c r="M17" i="20"/>
  <c r="D40" i="22"/>
  <c r="D28" i="2"/>
  <c r="E6" i="3"/>
  <c r="E41" i="3"/>
  <c r="E43" i="3"/>
  <c r="D26" i="1"/>
  <c r="E6" i="7"/>
  <c r="E41" i="7"/>
  <c r="E43" i="7"/>
  <c r="E38" i="4"/>
  <c r="E40" i="4"/>
  <c r="E38" i="8"/>
  <c r="E40" i="8"/>
  <c r="E38" i="10"/>
  <c r="E40" i="10"/>
  <c r="F41" i="15"/>
  <c r="F43" i="15"/>
  <c r="C21" i="18"/>
  <c r="O21" i="18"/>
  <c r="O16" i="18"/>
  <c r="E14" i="19"/>
  <c r="E17" i="19"/>
  <c r="K18" i="20"/>
  <c r="K17" i="20"/>
  <c r="D38" i="16"/>
  <c r="D40" i="16"/>
  <c r="D6" i="3"/>
  <c r="L24" i="20"/>
  <c r="D41" i="3"/>
  <c r="D6" i="1"/>
  <c r="D38" i="2"/>
  <c r="D40" i="4"/>
  <c r="D40" i="10"/>
  <c r="D40" i="6"/>
  <c r="D38" i="6"/>
  <c r="D41" i="5"/>
  <c r="D43" i="9"/>
  <c r="D43" i="5"/>
  <c r="H14" i="19"/>
  <c r="D43" i="3"/>
  <c r="D41" i="1"/>
  <c r="D43" i="1"/>
  <c r="D40" i="2"/>
</calcChain>
</file>

<file path=xl/sharedStrings.xml><?xml version="1.0" encoding="utf-8"?>
<sst xmlns="http://schemas.openxmlformats.org/spreadsheetml/2006/main" count="1933" uniqueCount="353">
  <si>
    <t>A</t>
  </si>
  <si>
    <t>B</t>
  </si>
  <si>
    <t>C</t>
  </si>
  <si>
    <t>D</t>
  </si>
  <si>
    <t>E</t>
  </si>
  <si>
    <t>Előirányzat csoportok, kiemelt előirányzatok</t>
  </si>
  <si>
    <t>Teljesítés</t>
  </si>
  <si>
    <t>1.</t>
  </si>
  <si>
    <t>Működési célú támogatás Államháztartáson belülről</t>
  </si>
  <si>
    <t>Működési célú támogatás Székhely települési Önkormányzattól (állami normatívák)</t>
  </si>
  <si>
    <t>Működési támogatás értékű bevétel tagönkormányzatoktól (közös költségekre)</t>
  </si>
  <si>
    <t>Csanytelek önkormányzatától  közös költségekre átvett forrás</t>
  </si>
  <si>
    <t>Tömörkény önkormányzatáról  közös költségekre átvett forrás</t>
  </si>
  <si>
    <t>Felgyő önkormányzatától  közös költségekre átvett forrás</t>
  </si>
  <si>
    <t>Csongrád Város Önkormányzattól közös költségekre átvett forrás</t>
  </si>
  <si>
    <t>Egyéb működési célú támogatások Államháztartáson belülről</t>
  </si>
  <si>
    <t>Működési célú támogatás Tömörkény Község Önkormányzattól a Gondozási Központ Rózsafüzér Szociális Otthonnak</t>
  </si>
  <si>
    <t>Jelzőrendszeres házi segítségnyújtáshoz forrásátvétel Szociális Gyermekvédelmi Főigazgatóságtól</t>
  </si>
  <si>
    <t>Eredeti előirányzat</t>
  </si>
  <si>
    <t>Módosított előirányzat</t>
  </si>
  <si>
    <t>Előirányzat rovat</t>
  </si>
  <si>
    <t>2.</t>
  </si>
  <si>
    <t xml:space="preserve">Felhalmozási célú támogatások államháztartáson belülről </t>
  </si>
  <si>
    <t>3.</t>
  </si>
  <si>
    <t>Működési bevételek</t>
  </si>
  <si>
    <t xml:space="preserve">Áru- és készletértékesítés bevétele </t>
  </si>
  <si>
    <t>Egyéb szolgáltatások nyújtása miatti bevétel</t>
  </si>
  <si>
    <t xml:space="preserve">Továbbszámlázott közvetített szolgáltatás államháztartáson belülre </t>
  </si>
  <si>
    <t>Áfa bevétel (működési bevételek után)</t>
  </si>
  <si>
    <t>Áfa visszatérülés adóhatóságtól</t>
  </si>
  <si>
    <t>Kamatbevételek</t>
  </si>
  <si>
    <t>4.</t>
  </si>
  <si>
    <r>
      <t>M</t>
    </r>
    <r>
      <rPr>
        <b/>
        <sz val="11"/>
        <color indexed="8"/>
        <rFont val="Times New Roman"/>
        <family val="1"/>
        <charset val="238"/>
      </rPr>
      <t>űködési célú átvett pénzeszközök</t>
    </r>
  </si>
  <si>
    <t>5.</t>
  </si>
  <si>
    <t>Finanszírozási bevételek</t>
  </si>
  <si>
    <t>Előző évi költségvetési maradvány igénybevétele (tervezett)</t>
  </si>
  <si>
    <t>Központi irányító szervi működési célú  támogatások (tagintézményi finanszírozások)</t>
  </si>
  <si>
    <t>1.-5.</t>
  </si>
  <si>
    <t xml:space="preserve">BEVÉTELEK ÖSSZESEN: </t>
  </si>
  <si>
    <t>6.</t>
  </si>
  <si>
    <t>Belső finanszírozás kiszűrése</t>
  </si>
  <si>
    <t>7.</t>
  </si>
  <si>
    <t>BEVÉTELEK ÖSSZESEN:  (Halmozott adatok)</t>
  </si>
  <si>
    <t>Működési célú támogatás  Csanyteleki önkormányzattól RSZAK részére</t>
  </si>
  <si>
    <t>Sorszám</t>
  </si>
  <si>
    <t>1.1</t>
  </si>
  <si>
    <t>1.2</t>
  </si>
  <si>
    <t>1.2.1</t>
  </si>
  <si>
    <t>1.2.2</t>
  </si>
  <si>
    <t>1.2.3</t>
  </si>
  <si>
    <t>1.2.4</t>
  </si>
  <si>
    <t>1.3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</si>
  <si>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</si>
  <si>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</si>
  <si>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</si>
  <si>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</si>
  <si>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</si>
  <si>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</si>
  <si>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</si>
  <si>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</si>
  <si>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</si>
  <si>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2.1</t>
  </si>
  <si>
    <t>3.1</t>
  </si>
  <si>
    <t>3.2</t>
  </si>
  <si>
    <t>3.3</t>
  </si>
  <si>
    <t>3.4</t>
  </si>
  <si>
    <t>3.5</t>
  </si>
  <si>
    <t>3.6</t>
  </si>
  <si>
    <t>3.7</t>
  </si>
  <si>
    <t>3.8</t>
  </si>
  <si>
    <t>4.1</t>
  </si>
  <si>
    <t>4.2</t>
  </si>
  <si>
    <t>5.1</t>
  </si>
  <si>
    <t>5.2</t>
  </si>
  <si>
    <t>Család- és Gyermrkjóléti Központ állami támogatásának átvétele Csongrád Város Önkormányzattól</t>
  </si>
  <si>
    <t xml:space="preserve">Működési célú támogatás elkülönített pénzalapoktól </t>
  </si>
  <si>
    <r>
      <t>M</t>
    </r>
    <r>
      <rPr>
        <sz val="11"/>
        <color indexed="8"/>
        <rFont val="Times New Roman"/>
        <family val="1"/>
        <charset val="238"/>
      </rPr>
      <t>űködési célú visszatérítendő támogatás</t>
    </r>
  </si>
  <si>
    <r>
      <t>Egyéb m</t>
    </r>
    <r>
      <rPr>
        <sz val="11"/>
        <color indexed="8"/>
        <rFont val="Times New Roman"/>
        <family val="1"/>
        <charset val="238"/>
      </rPr>
      <t>űködési célú  átvett pénzeszközök</t>
    </r>
  </si>
  <si>
    <t xml:space="preserve">Fejlesztési célú támogatás  önkormányzattól </t>
  </si>
  <si>
    <t>Egyéb felhalmozási célú bevétel</t>
  </si>
  <si>
    <t>2.2</t>
  </si>
  <si>
    <t>Személyi juttatások</t>
  </si>
  <si>
    <t>Foglalkoztatottak személyi juttatásai</t>
  </si>
  <si>
    <t>Egyéb külső személyi juttatások</t>
  </si>
  <si>
    <t>Munkaadókat terhelő járulékok</t>
  </si>
  <si>
    <t>Szociális hozzájárulási adó</t>
  </si>
  <si>
    <t>Egészségügyi hozzájárulás</t>
  </si>
  <si>
    <t>Táppénz hozzájárulás</t>
  </si>
  <si>
    <t>Munkáltatót terhelő Szja</t>
  </si>
  <si>
    <t>Rehabilitációs hozzájárulás</t>
  </si>
  <si>
    <t>Dologi kiadások</t>
  </si>
  <si>
    <t>Készlet beszerzések</t>
  </si>
  <si>
    <t>Kommunikációs szolgáltatások</t>
  </si>
  <si>
    <t>Szolgáltatási kiadások</t>
  </si>
  <si>
    <t>Belföldi kiküldetés, reklám, propaganda költségek</t>
  </si>
  <si>
    <t>Egyéb befizetések, egyéb dologi kiadások</t>
  </si>
  <si>
    <t>Működési célú előzetesen felszámított Áfa</t>
  </si>
  <si>
    <t>Befizetendő Áfa</t>
  </si>
  <si>
    <t>Kamat kiadások</t>
  </si>
  <si>
    <t>Egyéb dologi kiadások</t>
  </si>
  <si>
    <t>Ellátottak pénzbeli juttatása</t>
  </si>
  <si>
    <t>Egyéb működési célú kiadások</t>
  </si>
  <si>
    <t xml:space="preserve">6. </t>
  </si>
  <si>
    <t>Beruházások, felújítások (áfával)</t>
  </si>
  <si>
    <t>Működési célú pénzeszköz átadás önkormányzatnak és költségvetési szerveinek</t>
  </si>
  <si>
    <t>Működési célú támogatás Csanyteleki Polgármesteri Hivatal, Önkormányzat  számára (többletfeladat, bankköltség)</t>
  </si>
  <si>
    <t>Tartalék</t>
  </si>
  <si>
    <t>8.</t>
  </si>
  <si>
    <t>Felhalmozási célú támogatások Államháztartáson belülre</t>
  </si>
  <si>
    <t>9.</t>
  </si>
  <si>
    <t xml:space="preserve">Finanszírozási kiadások (állami támogatások tagintézményeknek) </t>
  </si>
  <si>
    <t>Gondozási Központ Rózsafüzér Szociális Otthon</t>
  </si>
  <si>
    <t>Remény Szociális Alapszolgáltató Központ</t>
  </si>
  <si>
    <t>1.-9.</t>
  </si>
  <si>
    <t>KIADÁSOK ÖSSZESEN:</t>
  </si>
  <si>
    <t>10.</t>
  </si>
  <si>
    <t xml:space="preserve">Belső finanszírozás kiszűrése: </t>
  </si>
  <si>
    <t>11.</t>
  </si>
  <si>
    <t>2.3</t>
  </si>
  <si>
    <t>2.4</t>
  </si>
  <si>
    <t>2.5</t>
  </si>
  <si>
    <t>3.5.1</t>
  </si>
  <si>
    <t>3.5.2</t>
  </si>
  <si>
    <t>3.5.3</t>
  </si>
  <si>
    <t>3.5.4</t>
  </si>
  <si>
    <t>7.1</t>
  </si>
  <si>
    <t>7.2</t>
  </si>
  <si>
    <t>7.3</t>
  </si>
  <si>
    <t>9.1</t>
  </si>
  <si>
    <t>9.2</t>
  </si>
  <si>
    <t>9.3</t>
  </si>
  <si>
    <t>9.4</t>
  </si>
  <si>
    <t>KIADÁSOK ÖSSZESEN: (halmozott adatok)</t>
  </si>
  <si>
    <t xml:space="preserve">Intézményi ellátási díj  </t>
  </si>
  <si>
    <r>
      <t>Egyéb m</t>
    </r>
    <r>
      <rPr>
        <sz val="11"/>
        <color indexed="8"/>
        <rFont val="Times New Roman"/>
        <family val="1"/>
        <charset val="238"/>
      </rPr>
      <t>űködési bevételek (kerekítés)</t>
    </r>
  </si>
  <si>
    <t>09/16</t>
  </si>
  <si>
    <t>09/25</t>
  </si>
  <si>
    <t>09/4</t>
  </si>
  <si>
    <t>09/6</t>
  </si>
  <si>
    <t>09/8</t>
  </si>
  <si>
    <t>09/1-8</t>
  </si>
  <si>
    <t>05/1</t>
  </si>
  <si>
    <t>05/2</t>
  </si>
  <si>
    <t>05/3</t>
  </si>
  <si>
    <t>05/4</t>
  </si>
  <si>
    <t>05/5</t>
  </si>
  <si>
    <t>05/6</t>
  </si>
  <si>
    <t>05/8</t>
  </si>
  <si>
    <t>05/9</t>
  </si>
  <si>
    <t>05/1-9</t>
  </si>
  <si>
    <t>Sor-szám</t>
  </si>
  <si>
    <t>Közös költségek megnevezése</t>
  </si>
  <si>
    <t>Közös költségek éves összege forintban</t>
  </si>
  <si>
    <t xml:space="preserve">Dologi kiadások </t>
  </si>
  <si>
    <t>Irodaszer, nyomtatvány egyéb anyag költség (bruttó)</t>
  </si>
  <si>
    <t xml:space="preserve">Bankköltségek (átutalások, zárlati díjak) </t>
  </si>
  <si>
    <t>Belső ellenőri díj (esetenkénti összege)</t>
  </si>
  <si>
    <t xml:space="preserve">Működési célú támogatás államháztartáson belül </t>
  </si>
  <si>
    <t>Működési célú pénzeszköz átadás a Csanyteleki Polgármesteri Hivatal számára feladat-ellátási megállapodás szerint</t>
  </si>
  <si>
    <t>Közös költségek összesen:</t>
  </si>
  <si>
    <r>
      <t>(</t>
    </r>
    <r>
      <rPr>
        <i/>
        <sz val="11"/>
        <color indexed="8"/>
        <rFont val="Garamond"/>
        <family val="1"/>
        <charset val="238"/>
      </rPr>
      <t>1-4 sor</t>
    </r>
    <r>
      <rPr>
        <sz val="11"/>
        <color indexed="8"/>
        <rFont val="Garamond"/>
        <family val="1"/>
        <charset val="238"/>
      </rPr>
      <t xml:space="preserve"> a </t>
    </r>
    <r>
      <rPr>
        <i/>
        <sz val="11"/>
        <color indexed="8"/>
        <rFont val="Garamond"/>
        <family val="1"/>
        <charset val="238"/>
      </rPr>
      <t>2016. évi</t>
    </r>
    <r>
      <rPr>
        <sz val="11"/>
        <color indexed="8"/>
        <rFont val="Garamond"/>
        <family val="1"/>
        <charset val="238"/>
      </rPr>
      <t xml:space="preserve"> </t>
    </r>
    <r>
      <rPr>
        <i/>
        <sz val="11"/>
        <color indexed="8"/>
        <rFont val="Garamond"/>
        <family val="1"/>
        <charset val="238"/>
      </rPr>
      <t>központi</t>
    </r>
    <r>
      <rPr>
        <sz val="11"/>
        <color indexed="8"/>
        <rFont val="Garamond"/>
        <family val="1"/>
        <charset val="238"/>
      </rPr>
      <t xml:space="preserve"> </t>
    </r>
    <r>
      <rPr>
        <i/>
        <sz val="11"/>
        <color indexed="8"/>
        <rFont val="Garamond"/>
        <family val="1"/>
        <charset val="238"/>
      </rPr>
      <t>kiegészítő állami támogatás arányában)</t>
    </r>
  </si>
  <si>
    <t>Tagönkormányzat megnevezése</t>
  </si>
  <si>
    <t xml:space="preserve">Közös költségekre Társulásnak átadott támogatás összege </t>
  </si>
  <si>
    <t>forintban</t>
  </si>
  <si>
    <t>%-ban</t>
  </si>
  <si>
    <t>Csanytelek Község</t>
  </si>
  <si>
    <t>Felgyő Község</t>
  </si>
  <si>
    <t>Tömörkény Község</t>
  </si>
  <si>
    <t xml:space="preserve">Csongrád Város Önkormányzata  </t>
  </si>
  <si>
    <t>Összesen:</t>
  </si>
  <si>
    <t>Teljesítés időpontja</t>
  </si>
  <si>
    <t>Teljesítés összege: negyedévente</t>
  </si>
  <si>
    <t xml:space="preserve"> (Ft-ban)</t>
  </si>
  <si>
    <t>(év, hónap, nap)</t>
  </si>
  <si>
    <t>Csongrád Város</t>
  </si>
  <si>
    <t>Teljesítés összesen:</t>
  </si>
  <si>
    <t>1. – 4. sor együtt x 4 alkalom</t>
  </si>
  <si>
    <t>A tagönkormányzatok a közös költség címén befizetett támogatásának teljesítését követően a Társulás számlájáról az adott hónapban való átutalással kerül a Feladatellátó hivatal számlájára a támogatás összege, a  felmerülő költségek fedezetének folyamatos, egyenletes elosztása érdekében</t>
  </si>
  <si>
    <t xml:space="preserve">Az Alsó- Tisza-menti Önkormányzati Társulás közös költségeinek  alakulása </t>
  </si>
  <si>
    <t>1.4</t>
  </si>
  <si>
    <t>Sor-</t>
  </si>
  <si>
    <t>szám</t>
  </si>
  <si>
    <t>F</t>
  </si>
  <si>
    <t>G</t>
  </si>
  <si>
    <t>H</t>
  </si>
  <si>
    <t>I</t>
  </si>
  <si>
    <t>J</t>
  </si>
  <si>
    <t>K</t>
  </si>
  <si>
    <t>L</t>
  </si>
  <si>
    <t>M</t>
  </si>
  <si>
    <t>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</si>
  <si>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</si>
  <si>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</si>
  <si>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</si>
  <si>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</si>
  <si>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</si>
  <si>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</si>
  <si>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</si>
  <si>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</si>
  <si>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</si>
  <si>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</si>
  <si>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</si>
  <si>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</si>
  <si>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</si>
  <si>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</si>
  <si>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 ÖSSZESEN:</t>
  </si>
  <si>
    <t>Előző havi záró (januártól)</t>
  </si>
  <si>
    <t>Támogatások államháztartáson belülről (működés, fejlesztés)</t>
  </si>
  <si>
    <t>Előző évi pénzmaradvány</t>
  </si>
  <si>
    <t>* Megjegyzés: A bevétel összesen adatból kiszűrésre került az előző havi záró sor adata.</t>
  </si>
  <si>
    <t>Bér + járulék költség</t>
  </si>
  <si>
    <t>Dologi és egyéb működési kiadások</t>
  </si>
  <si>
    <t>Beruházások, felújítások (ÁFA-val)</t>
  </si>
  <si>
    <t>Működési célú pénzeszköz átadás</t>
  </si>
  <si>
    <t>Maradvány</t>
  </si>
  <si>
    <t>Intézményi működési és közhatalmi  bevétel</t>
  </si>
  <si>
    <t>Támogatásértékű és átvett pénzeszköz</t>
  </si>
  <si>
    <t>Felhalmozási bevételek</t>
  </si>
  <si>
    <t>Mindösszesen</t>
  </si>
  <si>
    <t>1.-2.</t>
  </si>
  <si>
    <t>Alsó- Tisza-menti Önkormányzati Társulás</t>
  </si>
  <si>
    <t>Kötelező közfeladatai: ebből</t>
  </si>
  <si>
    <t xml:space="preserve">Köznevelési feladatok </t>
  </si>
  <si>
    <t>Óvodai étkeztetés</t>
  </si>
  <si>
    <t>Szociális alapszolgáltatási feladatok</t>
  </si>
  <si>
    <t>Társulások elszámolásai</t>
  </si>
  <si>
    <t>Önként vállalt feladatok: ebből</t>
  </si>
  <si>
    <t>Szociális szakellátás (bentlakásos szociális otthoni ellátás)</t>
  </si>
  <si>
    <t xml:space="preserve">Vendég étkeztetés (Tömörkény Gondozási Központ Rózsafüzér Szociális Otthon) </t>
  </si>
  <si>
    <t>1.5</t>
  </si>
  <si>
    <t>Állami támogatások (általános, kötött és egyéb)</t>
  </si>
  <si>
    <t>Finanszírozási bevételek (előző évi pénzmaradvány)</t>
  </si>
  <si>
    <t xml:space="preserve"> Megnevezés </t>
  </si>
  <si>
    <t xml:space="preserve"> Személyi juttatás </t>
  </si>
  <si>
    <t xml:space="preserve">Munkaadót terhelő járulékok </t>
  </si>
  <si>
    <t xml:space="preserve"> Dologi kiadások  </t>
  </si>
  <si>
    <t xml:space="preserve"> Egyéb működési kiadások </t>
  </si>
  <si>
    <t xml:space="preserve">Ellátottak pénzbeli </t>
  </si>
  <si>
    <t xml:space="preserve"> Összes kiadás </t>
  </si>
  <si>
    <t xml:space="preserve"> Működés </t>
  </si>
  <si>
    <t xml:space="preserve"> Beruházás </t>
  </si>
  <si>
    <t xml:space="preserve"> Felújítás </t>
  </si>
  <si>
    <t xml:space="preserve"> Egyéb felhalmozási kiadás </t>
  </si>
  <si>
    <t xml:space="preserve">Felhalmozás </t>
  </si>
  <si>
    <t xml:space="preserve"> Összesen </t>
  </si>
  <si>
    <t xml:space="preserve"> B </t>
  </si>
  <si>
    <t xml:space="preserve"> C </t>
  </si>
  <si>
    <t xml:space="preserve"> D </t>
  </si>
  <si>
    <t xml:space="preserve"> E </t>
  </si>
  <si>
    <t xml:space="preserve"> F </t>
  </si>
  <si>
    <t xml:space="preserve"> G </t>
  </si>
  <si>
    <t xml:space="preserve"> H </t>
  </si>
  <si>
    <t xml:space="preserve"> I </t>
  </si>
  <si>
    <t xml:space="preserve"> J </t>
  </si>
  <si>
    <t xml:space="preserve"> K </t>
  </si>
  <si>
    <t xml:space="preserve"> L </t>
  </si>
  <si>
    <t>Alsó- Tisza- menti Önkormányzati Társulás</t>
  </si>
  <si>
    <t>Köznevelési feladatok</t>
  </si>
  <si>
    <t>Társulás elszámolása</t>
  </si>
  <si>
    <t>Önként vállalt feladatok:  ebből</t>
  </si>
  <si>
    <t>Szociális szakellátás és feladatai (bentlakásos szociális otthoni ellátás)</t>
  </si>
  <si>
    <t xml:space="preserve"> Felhalmozási kiadások                                                                                                          </t>
  </si>
  <si>
    <t xml:space="preserve"> Kötelező közfeladatai:  ebből </t>
  </si>
  <si>
    <t>Bölcsődei ellátás</t>
  </si>
  <si>
    <t>Működési célú támogatás (belső ellenőri feladatok, energetikai tanúsítványok fedezetére átvett forrás)</t>
  </si>
  <si>
    <t>Működési célú támogatás (belső ellenőri feladatok,  energetikai tanúsítványok fedezetére átvett forrás)</t>
  </si>
  <si>
    <t>Közfoglalkoztatás</t>
  </si>
  <si>
    <t>Felhalmozási célú bevétel</t>
  </si>
  <si>
    <t>Működési célú támogatás a Csanyteleki, Felgyői és Tömörkényi önkormányzattól az óvoda, mini bölcsőde tagintézményeinek</t>
  </si>
  <si>
    <t>Működési célú támogatás a Csanyteleki, Felgyői és Tömörkényi önkormányzattól az óvoda,mini bölcsőde tagintézményeinek</t>
  </si>
  <si>
    <t>Közfoglalkoztatott:</t>
  </si>
  <si>
    <t xml:space="preserve">Részmunkaidős: </t>
  </si>
  <si>
    <t xml:space="preserve">Egyéb működési célú támogatás </t>
  </si>
  <si>
    <t>Egyéb működési célú támogatás</t>
  </si>
  <si>
    <t>Működési célú támogatás (belső ellenőri feladatok, előző évi bérkompenzáció)</t>
  </si>
  <si>
    <t>Család- és Gyermekjóléti Központ állami támogatásának átvétele Csongrád Város Önkormányzattól</t>
  </si>
  <si>
    <t>Belső finanszírozás kiszűrése (-)</t>
  </si>
  <si>
    <t>Előző évi (2018.) szabad pénzmaradvány (-)</t>
  </si>
  <si>
    <t xml:space="preserve">Az Alsó- Tisza-menti Többcélú Óvodák és Mini Bölcsődék </t>
  </si>
  <si>
    <t>Kiegészítő támogatás 2020. éves összege (forintban)</t>
  </si>
  <si>
    <t>2020. április 10.; július 10.; október 10.; december 31.  (negyedévente)</t>
  </si>
  <si>
    <t>13.) melléklet az Alsó- Tisza-menti Önkormányzati Társulás Társulási Tanácsa  …./2021. II. …)  határozatához</t>
  </si>
  <si>
    <t>A közös költségek felosztása 2021. évben</t>
  </si>
  <si>
    <t>A közös költségek összege teljesítése 2021. évben</t>
  </si>
  <si>
    <t>14.)  melléklet az Alsó- Tisza-menti Önkormányzati Társulás Társulási Tanácsa …./2021. (……...)  határozatához</t>
  </si>
  <si>
    <t>15/a) melléklet az Alsó- Tisza-menti Önkormányzati Társulás Társulási Tanácsa  …/2021. (II. ....)  határozatához</t>
  </si>
  <si>
    <t>15/b) melléklet az Alsó- Tisza-menti Önkormányzati Társulás Társulási Tanácsa …/2021. (II. …)  határozatához</t>
  </si>
  <si>
    <r>
      <t>12.</t>
    </r>
    <r>
      <rPr>
        <i/>
        <sz val="7"/>
        <color indexed="8"/>
        <rFont val="Times New Roman"/>
        <family val="1"/>
        <charset val="238"/>
      </rPr>
      <t xml:space="preserve">       </t>
    </r>
    <r>
      <rPr>
        <i/>
        <sz val="11"/>
        <color indexed="8"/>
        <rFont val="Garamond"/>
        <family val="1"/>
        <charset val="238"/>
      </rPr>
      <t>melléklet az Alsó- Tisza-menti Önkormányzati Társulás Társulási Tanácsa  …./2021. (II. ….) határozatához</t>
    </r>
  </si>
  <si>
    <r>
      <t>11.)</t>
    </r>
    <r>
      <rPr>
        <i/>
        <sz val="7"/>
        <color indexed="8"/>
        <rFont val="Times New Roman"/>
        <family val="1"/>
        <charset val="238"/>
      </rPr>
      <t xml:space="preserve">      </t>
    </r>
    <r>
      <rPr>
        <i/>
        <sz val="11"/>
        <color indexed="8"/>
        <rFont val="Garamond"/>
        <family val="1"/>
        <charset val="238"/>
      </rPr>
      <t>melléklet az Alsó- Tisza-menti Önkormányzati Társulás Társulási Tanácsa  …./2021. (II. ….) határozatához</t>
    </r>
  </si>
  <si>
    <t>2021. évben</t>
  </si>
  <si>
    <t>Az Alsó- Tisza-menti Önkormányzati Társulás 2021. évi előirányzat felhasználási ütemterve (halmozódás nélkül)  (ezer forintban)</t>
  </si>
  <si>
    <t>2021. évi bevételek társulási szintű kiemelt előirányzatok, előirányzat-csoportok, kötelező és önként vállalt feladatok szerint (forintban)</t>
  </si>
  <si>
    <t>2021. évi kiadások társulási szintű kiemelt előirányzatok, előirányzat csoportok, kötelező és önként vállalt feladatok szerint (forintban)</t>
  </si>
  <si>
    <r>
      <t>3.)</t>
    </r>
    <r>
      <rPr>
        <i/>
        <sz val="7"/>
        <color indexed="8"/>
        <rFont val="Times New Roman"/>
        <family val="1"/>
        <charset val="238"/>
      </rPr>
      <t xml:space="preserve">       </t>
    </r>
    <r>
      <rPr>
        <i/>
        <sz val="11"/>
        <color indexed="8"/>
        <rFont val="Garamond"/>
        <family val="1"/>
        <charset val="238"/>
      </rPr>
      <t>melléklet az Alsó- Tisza-menti Önkormányzati Társulás Társulási Tanácsa  …./2021. (II. ….) határozatához</t>
    </r>
  </si>
  <si>
    <t>A Társulás 2021. évi költségvetési bevételei (forintban)</t>
  </si>
  <si>
    <r>
      <t>4.)</t>
    </r>
    <r>
      <rPr>
        <i/>
        <sz val="7"/>
        <color indexed="8"/>
        <rFont val="Times New Roman"/>
        <family val="1"/>
        <charset val="238"/>
      </rPr>
      <t xml:space="preserve">       </t>
    </r>
    <r>
      <rPr>
        <i/>
        <sz val="11"/>
        <color indexed="8"/>
        <rFont val="Garamond"/>
        <family val="1"/>
        <charset val="238"/>
      </rPr>
      <t>melléklet az Alsó- Tisza-menti Önkormányzati Társulás Társulási Tanácsa  …./2021. (II. ….) határozatához</t>
    </r>
  </si>
  <si>
    <t>A Társulás 2021. évi költségvetési kiadásai (forintban)</t>
  </si>
  <si>
    <r>
      <t>5/a)</t>
    </r>
    <r>
      <rPr>
        <i/>
        <sz val="7"/>
        <color indexed="8"/>
        <rFont val="Times New Roman"/>
        <family val="1"/>
        <charset val="238"/>
      </rPr>
      <t xml:space="preserve">       </t>
    </r>
    <r>
      <rPr>
        <i/>
        <sz val="11"/>
        <color indexed="8"/>
        <rFont val="Garamond"/>
        <family val="1"/>
        <charset val="238"/>
      </rPr>
      <t>melléklet az Alsó- Tisza-menti Önkormányzati Társulás Társulási Tanácsa  …./2021. (II. ….) határozatához</t>
    </r>
  </si>
  <si>
    <t>Az Alsó- Tisza-menti Többcélú Óvodák és Mini Bölcsődék (Felgyő) 2021. évi költségvetési bevételei (forintban)</t>
  </si>
  <si>
    <r>
      <t>5/b)</t>
    </r>
    <r>
      <rPr>
        <i/>
        <sz val="7"/>
        <color indexed="8"/>
        <rFont val="Times New Roman"/>
        <family val="1"/>
        <charset val="238"/>
      </rPr>
      <t xml:space="preserve">     </t>
    </r>
    <r>
      <rPr>
        <i/>
        <sz val="11"/>
        <color indexed="8"/>
        <rFont val="Garamond"/>
        <family val="1"/>
        <charset val="238"/>
      </rPr>
      <t>melléklet az Alsó- Tisza-menti Önkormányzati Társulás Társulási Tanácsa  …./2021. (II. ….) határozatához</t>
    </r>
  </si>
  <si>
    <t>Az Alsó- Tisza-menti Többcélú Óvodák és Mini Bölcsődék (Csanytelek) 2021. évi költségvetési bevételei (forintban)</t>
  </si>
  <si>
    <r>
      <t>6/a)</t>
    </r>
    <r>
      <rPr>
        <i/>
        <sz val="7"/>
        <color indexed="8"/>
        <rFont val="Times New Roman"/>
        <family val="1"/>
        <charset val="238"/>
      </rPr>
      <t xml:space="preserve">       </t>
    </r>
    <r>
      <rPr>
        <i/>
        <sz val="11"/>
        <color indexed="8"/>
        <rFont val="Garamond"/>
        <family val="1"/>
        <charset val="238"/>
      </rPr>
      <t>melléklet az Alsó- Tisza-menti Önkormányzati Társulás Társulási Tanácsa  …./2021. (II. ….) határozatához</t>
    </r>
  </si>
  <si>
    <t>Az Alsó- Tisza-menti Többcélú Óvodák és Mini Bölcsődék (Felgyő) 2021. évi költségvetési kiadásai (forintban)</t>
  </si>
  <si>
    <r>
      <t>6/b)</t>
    </r>
    <r>
      <rPr>
        <i/>
        <sz val="7"/>
        <color indexed="8"/>
        <rFont val="Times New Roman"/>
        <family val="1"/>
        <charset val="238"/>
      </rPr>
      <t xml:space="preserve">       </t>
    </r>
    <r>
      <rPr>
        <i/>
        <sz val="11"/>
        <color indexed="8"/>
        <rFont val="Garamond"/>
        <family val="1"/>
        <charset val="238"/>
      </rPr>
      <t>melléklet az Alsó- Tisza-menti Önkormányzati Társulás Társulási Tanácsa  …./2021. (II. ….) határozatához</t>
    </r>
  </si>
  <si>
    <t>Az Alsó- Tisza-menti Többcélú Óvodák és Mini Bölcsődék (Csanytelek) 2021. évi költségvetési kiadásai (forintban)</t>
  </si>
  <si>
    <r>
      <t>6/c)</t>
    </r>
    <r>
      <rPr>
        <i/>
        <sz val="7"/>
        <color indexed="8"/>
        <rFont val="Times New Roman"/>
        <family val="1"/>
        <charset val="238"/>
      </rPr>
      <t xml:space="preserve">    </t>
    </r>
    <r>
      <rPr>
        <i/>
        <sz val="11"/>
        <color indexed="8"/>
        <rFont val="Garamond"/>
        <family val="1"/>
        <charset val="238"/>
      </rPr>
      <t>melléklet az Alsó- Tisza-menti Önkormányzati Társulás Társulási Tanácsa  …./2021. (II. ….) határozatához</t>
    </r>
  </si>
  <si>
    <t>Az Alsó- Tisza-menti Többcélú Óvodák és Mini Bölcsődék (Tömörkényi Mini Bölcsőde) 2021. évi költségvetési kiadásai (forintban)</t>
  </si>
  <si>
    <r>
      <t>7.)</t>
    </r>
    <r>
      <rPr>
        <i/>
        <sz val="7"/>
        <color indexed="8"/>
        <rFont val="Times New Roman"/>
        <family val="1"/>
        <charset val="238"/>
      </rPr>
      <t xml:space="preserve">      </t>
    </r>
    <r>
      <rPr>
        <i/>
        <sz val="11"/>
        <color indexed="8"/>
        <rFont val="Garamond"/>
        <family val="1"/>
        <charset val="238"/>
      </rPr>
      <t>melléklet az Alsó- Tisza-menti Önkormányzati Társulás Társulási Tanácsa  …./2021. (II. ….) határozatához</t>
    </r>
  </si>
  <si>
    <t>A Remény Szociális Alapszolgáltató Központ 2021. évi költségvetési bevételei (forintban)</t>
  </si>
  <si>
    <r>
      <t>8.)</t>
    </r>
    <r>
      <rPr>
        <i/>
        <sz val="7"/>
        <color indexed="8"/>
        <rFont val="Times New Roman"/>
        <family val="1"/>
        <charset val="238"/>
      </rPr>
      <t xml:space="preserve">       </t>
    </r>
    <r>
      <rPr>
        <i/>
        <sz val="11"/>
        <color indexed="8"/>
        <rFont val="Garamond"/>
        <family val="1"/>
        <charset val="238"/>
      </rPr>
      <t>melléklet az Alsó- Tisza-menti Önkormányzati Társulás Társulási Tanácsa  …./2021. (II. ….) határozatához</t>
    </r>
  </si>
  <si>
    <t>A Remény Szociális Alapszolgáltató Központ 2021. évi költségvetési kiadásai (forintban)</t>
  </si>
  <si>
    <r>
      <t>9.)</t>
    </r>
    <r>
      <rPr>
        <i/>
        <sz val="7"/>
        <color indexed="8"/>
        <rFont val="Times New Roman"/>
        <family val="1"/>
        <charset val="238"/>
      </rPr>
      <t xml:space="preserve">       </t>
    </r>
    <r>
      <rPr>
        <i/>
        <sz val="11"/>
        <color indexed="8"/>
        <rFont val="Garamond"/>
        <family val="1"/>
        <charset val="238"/>
      </rPr>
      <t>melléklet az Alsó- Tisza-menti Önkormányzati Társulás Társulási Tanácsa  …./2021. (II.  ….) határozatához</t>
    </r>
  </si>
  <si>
    <t>A Gondozási Központ Rózsafüzér Szociális Otthon (Tömörkény)  2021. évi költségvetési bevételei (forintban)</t>
  </si>
  <si>
    <r>
      <t>10.)</t>
    </r>
    <r>
      <rPr>
        <i/>
        <sz val="7"/>
        <color indexed="8"/>
        <rFont val="Times New Roman"/>
        <family val="1"/>
        <charset val="238"/>
      </rPr>
      <t xml:space="preserve">       </t>
    </r>
    <r>
      <rPr>
        <i/>
        <sz val="11"/>
        <color indexed="8"/>
        <rFont val="Garamond"/>
        <family val="1"/>
        <charset val="238"/>
      </rPr>
      <t>melléklet az Alsó- Tisza-menti Önkormányzati Társulás Társulási Tanácsa  …./2021. (II. ….) határozatához</t>
    </r>
  </si>
  <si>
    <t>A Gondozási Központ Rózsafüzér Szociális Otthon (Tömörkény)  2021. évi költségvetési kiadásai (forintban)</t>
  </si>
  <si>
    <t>Teljes munkaidős:                  44 fő</t>
  </si>
  <si>
    <t>Engedélyezett létszámkeret:  49 fő</t>
  </si>
  <si>
    <t>ebből: közfoglalkoztatott:       2 fő</t>
  </si>
  <si>
    <t>Részmunkaidős:                      3 fő</t>
  </si>
  <si>
    <t>ebből: megváltozott munkaképességű: 3 fő</t>
  </si>
  <si>
    <r>
      <t>1.)</t>
    </r>
    <r>
      <rPr>
        <i/>
        <sz val="7"/>
        <color indexed="8"/>
        <rFont val="Times New Roman"/>
        <family val="1"/>
        <charset val="238"/>
      </rPr>
      <t xml:space="preserve">       </t>
    </r>
    <r>
      <rPr>
        <i/>
        <sz val="11"/>
        <color indexed="8"/>
        <rFont val="Garamond"/>
        <family val="1"/>
        <charset val="238"/>
      </rPr>
      <t>melléklet az Alsó- Tisza-menti Önkormányzati Társulás Társulási Tanácsa  …./2021. (II. ….) határozatához</t>
    </r>
  </si>
  <si>
    <t>Az Alsó- Tisza-menti Önkormányzati Társulás 2021. évi költségvetési bevételei (forintban)</t>
  </si>
  <si>
    <r>
      <t>2.)</t>
    </r>
    <r>
      <rPr>
        <i/>
        <sz val="7"/>
        <color indexed="8"/>
        <rFont val="Times New Roman"/>
        <family val="1"/>
        <charset val="238"/>
      </rPr>
      <t xml:space="preserve">       </t>
    </r>
    <r>
      <rPr>
        <i/>
        <sz val="11"/>
        <color indexed="8"/>
        <rFont val="Garamond"/>
        <family val="1"/>
        <charset val="238"/>
      </rPr>
      <t>melléklet az Alsó- Tisza-menti Önkormányzati Társulás Társulási Tanácsa  …./2021. (II. ….) határozatához</t>
    </r>
  </si>
  <si>
    <t>Az Alsó- Tisza-menti Önkormányzati Társulás 2021. évi költségvetési kiadásai (forintban)</t>
  </si>
  <si>
    <r>
      <t>5.)</t>
    </r>
    <r>
      <rPr>
        <i/>
        <sz val="7"/>
        <color indexed="8"/>
        <rFont val="Times New Roman"/>
        <family val="1"/>
        <charset val="238"/>
      </rPr>
      <t xml:space="preserve">       </t>
    </r>
    <r>
      <rPr>
        <i/>
        <sz val="11"/>
        <color indexed="8"/>
        <rFont val="Garamond"/>
        <family val="1"/>
        <charset val="238"/>
      </rPr>
      <t>melléklet az Alsó- Tisza-menti Önkormányzati Társulás Társulási Tanácsa  …./2021. (… . ….) határozatához</t>
    </r>
  </si>
  <si>
    <t>Az Alsó- Tisza-menti Többcélú Óvodák és Mini Bölcsődék 2021. évi költségvetési bevételei (forintban)</t>
  </si>
  <si>
    <r>
      <t>5/c)</t>
    </r>
    <r>
      <rPr>
        <i/>
        <sz val="7"/>
        <color indexed="8"/>
        <rFont val="Times New Roman"/>
        <family val="1"/>
        <charset val="238"/>
      </rPr>
      <t xml:space="preserve">       </t>
    </r>
    <r>
      <rPr>
        <i/>
        <sz val="11"/>
        <color indexed="8"/>
        <rFont val="Garamond"/>
        <family val="1"/>
        <charset val="238"/>
      </rPr>
      <t>melléklet az Alsó- Tisza-menti Önkormányzati Társulás Társulási Tanácsa  …./2021. (II. ….) határozatához</t>
    </r>
  </si>
  <si>
    <t>Az Alsó- Tisza-menti Többcélú Óvodák és Mini Bölcsődék (Tömörkényi Mini Bölcsőde) 2021. évi költségvetési bevételei (forintban)</t>
  </si>
  <si>
    <r>
      <t>6.)</t>
    </r>
    <r>
      <rPr>
        <i/>
        <sz val="7"/>
        <color indexed="8"/>
        <rFont val="Times New Roman"/>
        <family val="1"/>
        <charset val="238"/>
      </rPr>
      <t xml:space="preserve">      </t>
    </r>
    <r>
      <rPr>
        <i/>
        <sz val="11"/>
        <color indexed="8"/>
        <rFont val="Garamond"/>
        <family val="1"/>
        <charset val="238"/>
      </rPr>
      <t>melléklet az Alsó- Tisza-menti Önkormányzati Társulás Társulási Tanácsa  …./2021. (II. ….) határozatához</t>
    </r>
  </si>
  <si>
    <t>Az Alsó- Tisza-menti Többcélú Óvodák és Mini Bölcsődék  2021. évi költségvetési kiadásai (forintban)</t>
  </si>
  <si>
    <t>Engedélyezett létszámkeret:  5 fő</t>
  </si>
  <si>
    <t>Teljes munkaidős:  5 fő</t>
  </si>
  <si>
    <t>Engedélyezett létszámkeret:  18 fő</t>
  </si>
  <si>
    <t>Teljes munkaidős:  13 fő</t>
  </si>
  <si>
    <t>Részmunkaidős:  1 fő</t>
  </si>
  <si>
    <t>Közfoglalkoztatott: 4 fő</t>
  </si>
  <si>
    <t>Engedélyezett létszámkeret: 2 fő</t>
  </si>
  <si>
    <t>Teljes munkaidős:  2 fő</t>
  </si>
  <si>
    <t>Teljes munkaidős:  22 fő</t>
  </si>
  <si>
    <t>Részmunkaidős: 4 fő</t>
  </si>
  <si>
    <t>További jogviszonyos részmunkaidős: 1 fő</t>
  </si>
  <si>
    <t>Közfoglalkoztatott: 1 fő</t>
  </si>
  <si>
    <t>Engedélyezett létszámkeret: 29 fő</t>
  </si>
  <si>
    <t>Engedélyezett létszámkeret: 30 fő</t>
  </si>
  <si>
    <t>Teljes munkaidős: 27 fő</t>
  </si>
  <si>
    <t>Részmunkaidős:  3 fő</t>
  </si>
  <si>
    <t>Alsó- Tisza-menti Többcélú Óvodák és Mini Bölcsődék</t>
  </si>
  <si>
    <t>Esély Szociális Alapellátási Központ</t>
  </si>
  <si>
    <t>Pénzeszköz átadás Esély Szociális  Alapellátási Központ részére jelzőrendszeres házi segítségnyújtás feladataihoz</t>
  </si>
  <si>
    <t>Működési célú támogatás a Csongrádi önkormányzattól  az Esély Szociális  Alapellátási Központnak</t>
  </si>
  <si>
    <t>Esély Szociális  Alapellátási Központ</t>
  </si>
  <si>
    <t>Az Esély Szociális  Alapellátási Központ 2021. évi költségvetési bevételei (forintban)</t>
  </si>
  <si>
    <t>Az Esély Szociális  Alapellátási Központ 2021. évi költségvetési kiadásai (forintban)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</si>
</sst>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i/>
      <sz val="11"/>
      <color indexed="8"/>
      <name val="Garamond"/>
      <family val="1"/>
      <charset val="238"/>
    </font>
    <font>
      <i/>
      <sz val="7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i/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i/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b/>
      <sz val="9"/>
      <color theme="1"/>
      <name val="Garamond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i/>
      <sz val="11"/>
      <color theme="1"/>
      <name val="Garamond"/>
      <family val="1"/>
      <charset val="238"/>
    </font>
    <font>
      <b/>
      <i/>
      <sz val="12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wrapText="1"/>
    </xf>
    <xf numFmtId="3" fontId="8" fillId="0" borderId="1" xfId="0" applyNumberFormat="1" applyFont="1" applyBorder="1" applyAlignment="1">
      <alignment horizontal="right" wrapText="1"/>
    </xf>
    <xf numFmtId="0" fontId="8" fillId="0" borderId="2" xfId="0" applyFont="1" applyBorder="1" applyAlignment="1">
      <alignment horizontal="justify" wrapText="1"/>
    </xf>
    <xf numFmtId="0" fontId="9" fillId="0" borderId="2" xfId="0" applyFont="1" applyBorder="1" applyAlignment="1">
      <alignment horizontal="justify" wrapText="1"/>
    </xf>
    <xf numFmtId="49" fontId="8" fillId="0" borderId="0" xfId="0" applyNumberFormat="1" applyFont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justify" wrapText="1"/>
    </xf>
    <xf numFmtId="49" fontId="8" fillId="0" borderId="1" xfId="0" applyNumberFormat="1" applyFont="1" applyBorder="1" applyAlignment="1">
      <alignment horizontal="justify" wrapText="1"/>
    </xf>
    <xf numFmtId="49" fontId="8" fillId="0" borderId="3" xfId="0" applyNumberFormat="1" applyFont="1" applyBorder="1" applyAlignment="1">
      <alignment horizontal="justify" wrapText="1"/>
    </xf>
    <xf numFmtId="49" fontId="8" fillId="0" borderId="2" xfId="0" applyNumberFormat="1" applyFont="1" applyBorder="1" applyAlignment="1">
      <alignment horizontal="justify" wrapText="1"/>
    </xf>
    <xf numFmtId="49" fontId="7" fillId="0" borderId="1" xfId="0" applyNumberFormat="1" applyFont="1" applyBorder="1" applyAlignment="1">
      <alignment wrapText="1"/>
    </xf>
    <xf numFmtId="49" fontId="7" fillId="0" borderId="2" xfId="0" applyNumberFormat="1" applyFont="1" applyBorder="1" applyAlignment="1">
      <alignment horizontal="justify" wrapText="1"/>
    </xf>
    <xf numFmtId="49" fontId="0" fillId="0" borderId="0" xfId="0" applyNumberFormat="1"/>
    <xf numFmtId="49" fontId="8" fillId="0" borderId="1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vertical="top" wrapText="1"/>
    </xf>
    <xf numFmtId="49" fontId="8" fillId="0" borderId="2" xfId="0" applyNumberFormat="1" applyFont="1" applyBorder="1" applyAlignment="1">
      <alignment vertical="top" wrapText="1"/>
    </xf>
    <xf numFmtId="49" fontId="7" fillId="0" borderId="1" xfId="0" applyNumberFormat="1" applyFont="1" applyBorder="1" applyAlignment="1">
      <alignment vertical="top" wrapText="1"/>
    </xf>
    <xf numFmtId="49" fontId="9" fillId="0" borderId="2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3" fontId="7" fillId="0" borderId="1" xfId="0" applyNumberFormat="1" applyFont="1" applyBorder="1" applyAlignment="1">
      <alignment horizontal="right" wrapText="1"/>
    </xf>
    <xf numFmtId="3" fontId="8" fillId="0" borderId="3" xfId="0" applyNumberFormat="1" applyFont="1" applyBorder="1" applyAlignment="1">
      <alignment horizontal="right" wrapText="1"/>
    </xf>
    <xf numFmtId="3" fontId="8" fillId="0" borderId="2" xfId="0" applyNumberFormat="1" applyFont="1" applyBorder="1" applyAlignment="1">
      <alignment horizontal="right" wrapText="1"/>
    </xf>
    <xf numFmtId="3" fontId="9" fillId="0" borderId="2" xfId="0" applyNumberFormat="1" applyFont="1" applyBorder="1" applyAlignment="1">
      <alignment horizontal="right" wrapText="1"/>
    </xf>
    <xf numFmtId="49" fontId="8" fillId="0" borderId="1" xfId="0" applyNumberFormat="1" applyFont="1" applyBorder="1" applyAlignment="1">
      <alignment horizontal="justify"/>
    </xf>
    <xf numFmtId="49" fontId="7" fillId="0" borderId="1" xfId="0" applyNumberFormat="1" applyFont="1" applyBorder="1" applyAlignment="1">
      <alignment horizontal="justify"/>
    </xf>
    <xf numFmtId="0" fontId="8" fillId="0" borderId="1" xfId="0" applyFont="1" applyFill="1" applyBorder="1" applyAlignment="1">
      <alignment horizontal="justify" vertical="top" wrapText="1"/>
    </xf>
    <xf numFmtId="0" fontId="8" fillId="0" borderId="4" xfId="0" applyFont="1" applyFill="1" applyBorder="1" applyAlignment="1">
      <alignment horizontal="justify" wrapText="1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horizontal="justify" wrapText="1"/>
    </xf>
    <xf numFmtId="49" fontId="7" fillId="0" borderId="0" xfId="0" applyNumberFormat="1" applyFont="1" applyBorder="1" applyAlignment="1">
      <alignment horizontal="justify" wrapText="1"/>
    </xf>
    <xf numFmtId="0" fontId="7" fillId="0" borderId="0" xfId="0" applyFont="1" applyBorder="1" applyAlignment="1">
      <alignment horizontal="justify" wrapText="1"/>
    </xf>
    <xf numFmtId="49" fontId="9" fillId="0" borderId="0" xfId="0" applyNumberFormat="1" applyFont="1" applyBorder="1" applyAlignment="1">
      <alignment wrapText="1"/>
    </xf>
    <xf numFmtId="3" fontId="7" fillId="0" borderId="0" xfId="0" applyNumberFormat="1" applyFont="1" applyBorder="1" applyAlignment="1">
      <alignment horizontal="right" wrapText="1"/>
    </xf>
    <xf numFmtId="49" fontId="7" fillId="0" borderId="0" xfId="0" applyNumberFormat="1" applyFont="1" applyBorder="1" applyAlignment="1">
      <alignment wrapText="1"/>
    </xf>
    <xf numFmtId="0" fontId="8" fillId="0" borderId="0" xfId="0" applyFont="1"/>
    <xf numFmtId="0" fontId="8" fillId="0" borderId="1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justify"/>
    </xf>
    <xf numFmtId="49" fontId="9" fillId="0" borderId="0" xfId="0" applyNumberFormat="1" applyFont="1" applyAlignment="1">
      <alignment horizontal="center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49" fontId="10" fillId="0" borderId="0" xfId="0" applyNumberFormat="1" applyFont="1"/>
    <xf numFmtId="49" fontId="11" fillId="0" borderId="0" xfId="0" applyNumberFormat="1" applyFont="1"/>
    <xf numFmtId="49" fontId="10" fillId="0" borderId="0" xfId="0" applyNumberFormat="1" applyFont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49" fontId="10" fillId="0" borderId="1" xfId="0" applyNumberFormat="1" applyFont="1" applyBorder="1" applyAlignment="1">
      <alignment horizontal="justify" vertical="top" wrapText="1"/>
    </xf>
    <xf numFmtId="0" fontId="10" fillId="0" borderId="1" xfId="0" applyFont="1" applyBorder="1" applyAlignment="1">
      <alignment vertical="top" wrapText="1"/>
    </xf>
    <xf numFmtId="49" fontId="14" fillId="0" borderId="1" xfId="0" applyNumberFormat="1" applyFont="1" applyBorder="1" applyAlignment="1">
      <alignment horizontal="justify" vertical="top" wrapText="1"/>
    </xf>
    <xf numFmtId="49" fontId="15" fillId="0" borderId="1" xfId="0" applyNumberFormat="1" applyFont="1" applyBorder="1" applyAlignment="1">
      <alignment horizontal="justify" vertical="top" wrapText="1"/>
    </xf>
    <xf numFmtId="3" fontId="12" fillId="0" borderId="1" xfId="0" applyNumberFormat="1" applyFont="1" applyBorder="1" applyAlignment="1">
      <alignment horizontal="right" wrapText="1"/>
    </xf>
    <xf numFmtId="3" fontId="10" fillId="0" borderId="1" xfId="0" applyNumberFormat="1" applyFont="1" applyBorder="1" applyAlignment="1">
      <alignment horizontal="right" wrapText="1"/>
    </xf>
    <xf numFmtId="3" fontId="10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center" wrapText="1"/>
    </xf>
    <xf numFmtId="0" fontId="0" fillId="0" borderId="0" xfId="0" applyFont="1"/>
    <xf numFmtId="0" fontId="7" fillId="0" borderId="1" xfId="0" applyFont="1" applyBorder="1"/>
    <xf numFmtId="0" fontId="0" fillId="0" borderId="0" xfId="0" applyFont="1" applyAlignment="1">
      <alignment wrapText="1"/>
    </xf>
    <xf numFmtId="49" fontId="16" fillId="0" borderId="0" xfId="0" applyNumberFormat="1" applyFont="1"/>
    <xf numFmtId="49" fontId="7" fillId="0" borderId="0" xfId="0" applyNumberFormat="1" applyFont="1" applyAlignment="1">
      <alignment horizontal="center"/>
    </xf>
    <xf numFmtId="49" fontId="7" fillId="0" borderId="1" xfId="0" applyNumberFormat="1" applyFont="1" applyBorder="1"/>
    <xf numFmtId="49" fontId="8" fillId="0" borderId="1" xfId="0" applyNumberFormat="1" applyFont="1" applyBorder="1"/>
    <xf numFmtId="49" fontId="8" fillId="0" borderId="1" xfId="0" applyNumberFormat="1" applyFont="1" applyBorder="1"/>
    <xf numFmtId="49" fontId="0" fillId="0" borderId="0" xfId="0" applyNumberFormat="1" applyFont="1" applyAlignment="1">
      <alignment wrapText="1"/>
    </xf>
    <xf numFmtId="49" fontId="7" fillId="0" borderId="0" xfId="0" applyNumberFormat="1" applyFont="1"/>
    <xf numFmtId="49" fontId="0" fillId="0" borderId="0" xfId="0" applyNumberFormat="1" applyFont="1"/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justify"/>
    </xf>
    <xf numFmtId="0" fontId="8" fillId="0" borderId="1" xfId="0" applyFont="1" applyBorder="1" applyAlignment="1">
      <alignment horizontal="justify"/>
    </xf>
    <xf numFmtId="3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/>
    <xf numFmtId="0" fontId="8" fillId="0" borderId="1" xfId="0" applyFont="1" applyBorder="1" applyAlignment="1"/>
    <xf numFmtId="3" fontId="8" fillId="0" borderId="1" xfId="0" applyNumberFormat="1" applyFont="1" applyBorder="1" applyAlignment="1"/>
    <xf numFmtId="49" fontId="8" fillId="0" borderId="0" xfId="0" applyNumberFormat="1" applyFont="1" applyBorder="1" applyAlignment="1"/>
    <xf numFmtId="0" fontId="8" fillId="0" borderId="0" xfId="0" applyFont="1" applyBorder="1" applyAlignment="1"/>
    <xf numFmtId="3" fontId="8" fillId="0" borderId="0" xfId="0" applyNumberFormat="1" applyFont="1" applyBorder="1" applyAlignment="1"/>
    <xf numFmtId="3" fontId="7" fillId="0" borderId="0" xfId="0" applyNumberFormat="1" applyFont="1" applyBorder="1" applyAlignment="1">
      <alignment horizontal="right"/>
    </xf>
    <xf numFmtId="0" fontId="6" fillId="0" borderId="0" xfId="0" applyFont="1"/>
    <xf numFmtId="3" fontId="8" fillId="0" borderId="1" xfId="0" applyNumberFormat="1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8" fillId="0" borderId="1" xfId="0" applyNumberFormat="1" applyFont="1" applyBorder="1" applyAlignment="1">
      <alignment wrapText="1"/>
    </xf>
    <xf numFmtId="49" fontId="8" fillId="0" borderId="1" xfId="0" applyNumberFormat="1" applyFont="1" applyBorder="1"/>
    <xf numFmtId="3" fontId="0" fillId="0" borderId="0" xfId="0" applyNumberFormat="1"/>
    <xf numFmtId="3" fontId="8" fillId="0" borderId="5" xfId="0" applyNumberFormat="1" applyFont="1" applyBorder="1" applyAlignment="1">
      <alignment horizontal="right"/>
    </xf>
    <xf numFmtId="3" fontId="8" fillId="0" borderId="5" xfId="0" applyNumberFormat="1" applyFont="1" applyBorder="1" applyAlignment="1"/>
    <xf numFmtId="3" fontId="8" fillId="0" borderId="1" xfId="0" applyNumberFormat="1" applyFont="1" applyBorder="1" applyAlignment="1">
      <alignment horizontal="right"/>
    </xf>
    <xf numFmtId="3" fontId="0" fillId="0" borderId="0" xfId="0" applyNumberFormat="1" applyFont="1"/>
    <xf numFmtId="0" fontId="7" fillId="0" borderId="0" xfId="0" applyFont="1" applyFill="1" applyBorder="1" applyAlignment="1">
      <alignment horizontal="justify" wrapText="1"/>
    </xf>
    <xf numFmtId="0" fontId="8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justify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justify" wrapText="1"/>
    </xf>
    <xf numFmtId="3" fontId="7" fillId="0" borderId="1" xfId="0" applyNumberFormat="1" applyFont="1" applyBorder="1" applyAlignment="1">
      <alignment horizontal="right" wrapText="1"/>
    </xf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justify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justify" wrapText="1"/>
    </xf>
    <xf numFmtId="3" fontId="7" fillId="0" borderId="1" xfId="0" applyNumberFormat="1" applyFont="1" applyBorder="1" applyAlignment="1">
      <alignment horizontal="right" wrapText="1"/>
    </xf>
    <xf numFmtId="3" fontId="8" fillId="0" borderId="1" xfId="0" applyNumberFormat="1" applyFont="1" applyFill="1" applyBorder="1" applyAlignment="1">
      <alignment horizontal="right" wrapText="1"/>
    </xf>
    <xf numFmtId="0" fontId="16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8" fillId="0" borderId="1" xfId="0" applyFont="1" applyBorder="1" applyAlignment="1">
      <alignment horizontal="justify" wrapText="1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8" fillId="0" borderId="6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justify" wrapText="1"/>
    </xf>
    <xf numFmtId="3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49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49" fontId="16" fillId="0" borderId="0" xfId="0" applyNumberFormat="1" applyFont="1" applyAlignment="1">
      <alignment horizontal="left"/>
    </xf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 wrapText="1"/>
    </xf>
    <xf numFmtId="3" fontId="8" fillId="0" borderId="1" xfId="0" applyNumberFormat="1" applyFont="1" applyBorder="1" applyAlignment="1">
      <alignment horizontal="right"/>
    </xf>
    <xf numFmtId="49" fontId="8" fillId="0" borderId="1" xfId="0" applyNumberFormat="1" applyFont="1" applyBorder="1"/>
    <xf numFmtId="0" fontId="8" fillId="0" borderId="1" xfId="0" applyFont="1" applyBorder="1" applyAlignment="1">
      <alignment wrapText="1"/>
    </xf>
    <xf numFmtId="3" fontId="8" fillId="0" borderId="2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Normal="100" workbookViewId="0">
      <selection activeCell="M9" sqref="M9"/>
    </sheetView>
  </sheetViews>
  <sheetFormatPr defaultRowHeight="15" x14ac:dyDescent="0.25"/>
  <cols>
    <col min="1" max="1" width="9.85546875" style="17" customWidth="1"/>
    <col min="2" max="2" width="42.85546875" customWidth="1"/>
    <col min="3" max="3" width="11.5703125" style="17" customWidth="1"/>
    <col min="4" max="4" width="15.7109375" customWidth="1"/>
    <col min="5" max="5" width="16.7109375" customWidth="1"/>
    <col min="6" max="6" width="17.140625" customWidth="1"/>
  </cols>
  <sheetData>
    <row r="1" spans="1:6" x14ac:dyDescent="0.25">
      <c r="A1" s="121" t="s">
        <v>320</v>
      </c>
      <c r="B1" s="121"/>
      <c r="C1" s="121"/>
      <c r="D1" s="121"/>
      <c r="E1" s="121"/>
      <c r="F1" s="121"/>
    </row>
    <row r="2" spans="1:6" x14ac:dyDescent="0.25">
      <c r="A2" s="9"/>
    </row>
    <row r="3" spans="1:6" x14ac:dyDescent="0.25">
      <c r="A3" s="122" t="s">
        <v>321</v>
      </c>
      <c r="B3" s="122"/>
      <c r="C3" s="122"/>
      <c r="D3" s="122"/>
      <c r="E3" s="122"/>
      <c r="F3" s="122"/>
    </row>
    <row r="4" spans="1:6" x14ac:dyDescent="0.25">
      <c r="A4" s="10"/>
      <c r="B4" s="3" t="s">
        <v>0</v>
      </c>
      <c r="C4" s="10" t="s">
        <v>1</v>
      </c>
      <c r="D4" s="3" t="s">
        <v>2</v>
      </c>
      <c r="E4" s="3" t="s">
        <v>3</v>
      </c>
      <c r="F4" s="3" t="s">
        <v>4</v>
      </c>
    </row>
    <row r="5" spans="1:6" ht="27.75" customHeight="1" x14ac:dyDescent="0.25">
      <c r="A5" s="10" t="s">
        <v>44</v>
      </c>
      <c r="B5" s="3" t="s">
        <v>5</v>
      </c>
      <c r="C5" s="10" t="s">
        <v>20</v>
      </c>
      <c r="D5" s="3" t="s">
        <v>18</v>
      </c>
      <c r="E5" s="3" t="s">
        <v>19</v>
      </c>
      <c r="F5" s="3" t="s">
        <v>6</v>
      </c>
    </row>
    <row r="6" spans="1:6" ht="30" customHeight="1" x14ac:dyDescent="0.25">
      <c r="A6" s="29" t="s">
        <v>7</v>
      </c>
      <c r="B6" s="2" t="s">
        <v>8</v>
      </c>
      <c r="C6" s="15" t="s">
        <v>135</v>
      </c>
      <c r="D6" s="24">
        <f>'3. melléklet'!D6+'5. melléklet'!D6+'7. melléklet'!D6+'9. melléklet'!D6+'11. melléklet'!D6</f>
        <v>495184684</v>
      </c>
      <c r="E6" s="24"/>
      <c r="F6" s="24"/>
    </row>
    <row r="7" spans="1:6" ht="30" customHeight="1" x14ac:dyDescent="0.25">
      <c r="A7" s="28" t="s">
        <v>45</v>
      </c>
      <c r="B7" s="30" t="s">
        <v>9</v>
      </c>
      <c r="C7" s="18"/>
      <c r="D7" s="24">
        <f>'3. melléklet'!D7+'5. melléklet'!D7+'7. melléklet'!D7+'9. melléklet'!D7+'11. melléklet'!D7</f>
        <v>467359442</v>
      </c>
      <c r="E7" s="6"/>
      <c r="F7" s="6"/>
    </row>
    <row r="8" spans="1:6" ht="30" customHeight="1" x14ac:dyDescent="0.25">
      <c r="A8" s="12" t="s">
        <v>46</v>
      </c>
      <c r="B8" s="5" t="s">
        <v>10</v>
      </c>
      <c r="C8" s="18"/>
      <c r="D8" s="24">
        <f>'3. melléklet'!D8+'5. melléklet'!D8+'7. melléklet'!D8+'9. melléklet'!D8+'11. melléklet'!D8</f>
        <v>4341977</v>
      </c>
      <c r="E8" s="6"/>
      <c r="F8" s="6"/>
    </row>
    <row r="9" spans="1:6" ht="30" customHeight="1" x14ac:dyDescent="0.25">
      <c r="A9" s="12" t="s">
        <v>47</v>
      </c>
      <c r="B9" s="5" t="s">
        <v>11</v>
      </c>
      <c r="C9" s="18"/>
      <c r="D9" s="24">
        <f>'3. melléklet'!D9+'5. melléklet'!D9+'7. melléklet'!D9+'9. melléklet'!D9+'11. melléklet'!D9</f>
        <v>790240</v>
      </c>
      <c r="E9" s="6"/>
      <c r="F9" s="6"/>
    </row>
    <row r="10" spans="1:6" ht="30" customHeight="1" x14ac:dyDescent="0.25">
      <c r="A10" s="12" t="s">
        <v>48</v>
      </c>
      <c r="B10" s="5" t="s">
        <v>12</v>
      </c>
      <c r="C10" s="18"/>
      <c r="D10" s="24">
        <f>'3. melléklet'!D10+'5. melléklet'!D10+'7. melléklet'!D10+'9. melléklet'!D10+'11. melléklet'!D10</f>
        <v>764187</v>
      </c>
      <c r="E10" s="6"/>
      <c r="F10" s="6"/>
    </row>
    <row r="11" spans="1:6" ht="30" customHeight="1" x14ac:dyDescent="0.25">
      <c r="A11" s="12" t="s">
        <v>49</v>
      </c>
      <c r="B11" s="5" t="s">
        <v>13</v>
      </c>
      <c r="C11" s="18"/>
      <c r="D11" s="24">
        <f>'3. melléklet'!D11+'5. melléklet'!D11+'7. melléklet'!D11+'9. melléklet'!D11+'11. melléklet'!D11</f>
        <v>173680</v>
      </c>
      <c r="E11" s="6"/>
      <c r="F11" s="6"/>
    </row>
    <row r="12" spans="1:6" ht="30" customHeight="1" x14ac:dyDescent="0.25">
      <c r="A12" s="12" t="s">
        <v>50</v>
      </c>
      <c r="B12" s="4" t="s">
        <v>14</v>
      </c>
      <c r="C12" s="18"/>
      <c r="D12" s="24">
        <f>'3. melléklet'!D12+'5. melléklet'!D12+'7. melléklet'!D12+'9. melléklet'!D12+'11. melléklet'!D12</f>
        <v>2613870</v>
      </c>
      <c r="E12" s="6"/>
      <c r="F12" s="6"/>
    </row>
    <row r="13" spans="1:6" ht="30" customHeight="1" x14ac:dyDescent="0.25">
      <c r="A13" s="12" t="s">
        <v>51</v>
      </c>
      <c r="B13" s="4" t="s">
        <v>15</v>
      </c>
      <c r="C13" s="18"/>
      <c r="D13" s="24">
        <f>'3. melléklet'!D13+'5. melléklet'!D13+'7. melléklet'!D13+'9. melléklet'!D13+'11. melléklet'!D13</f>
        <v>23483265</v>
      </c>
      <c r="E13" s="6"/>
      <c r="F13" s="6"/>
    </row>
    <row r="14" spans="1:6" ht="44.25" customHeight="1" x14ac:dyDescent="0.25">
      <c r="A14" s="12" t="s">
        <v>52</v>
      </c>
      <c r="B14" s="110" t="s">
        <v>268</v>
      </c>
      <c r="C14" s="18"/>
      <c r="D14" s="24">
        <f>'3. melléklet'!D14+'5. melléklet'!D14+'7. melléklet'!D14+'9. melléklet'!D14+'11. melléklet'!D14</f>
        <v>5484375</v>
      </c>
      <c r="E14" s="6"/>
      <c r="F14" s="6"/>
    </row>
    <row r="15" spans="1:6" ht="47.25" customHeight="1" x14ac:dyDescent="0.25">
      <c r="A15" s="12" t="s">
        <v>53</v>
      </c>
      <c r="B15" s="5" t="s">
        <v>349</v>
      </c>
      <c r="C15" s="19"/>
      <c r="D15" s="24">
        <f>'3. melléklet'!D15+'5. melléklet'!D15+'7. melléklet'!D15+'9. melléklet'!D15+'11. melléklet'!D15</f>
        <v>5308154</v>
      </c>
      <c r="E15" s="6"/>
      <c r="F15" s="6"/>
    </row>
    <row r="16" spans="1:6" ht="30" customHeight="1" x14ac:dyDescent="0.25">
      <c r="A16" s="13" t="s">
        <v>54</v>
      </c>
      <c r="B16" s="5" t="s">
        <v>43</v>
      </c>
      <c r="C16" s="19"/>
      <c r="D16" s="24">
        <f>'3. melléklet'!D16+'5. melléklet'!D16+'7. melléklet'!D16+'9. melléklet'!D16+'11. melléklet'!D16</f>
        <v>7693295</v>
      </c>
      <c r="E16" s="25"/>
      <c r="F16" s="25"/>
    </row>
    <row r="17" spans="1:6" ht="30" customHeight="1" x14ac:dyDescent="0.25">
      <c r="A17" s="12" t="s">
        <v>55</v>
      </c>
      <c r="B17" s="5" t="s">
        <v>16</v>
      </c>
      <c r="C17" s="19"/>
      <c r="D17" s="24">
        <f>'3. melléklet'!D17+'5. melléklet'!D17+'7. melléklet'!D17+'9. melléklet'!D17+'11. melléklet'!D17</f>
        <v>0</v>
      </c>
      <c r="E17" s="6"/>
      <c r="F17" s="6"/>
    </row>
    <row r="18" spans="1:6" ht="30" customHeight="1" x14ac:dyDescent="0.25">
      <c r="A18" s="14" t="s">
        <v>56</v>
      </c>
      <c r="B18" s="7" t="s">
        <v>17</v>
      </c>
      <c r="C18" s="20"/>
      <c r="D18" s="24">
        <f>'3. melléklet'!D18+'5. melléklet'!D18+'7. melléklet'!D18+'9. melléklet'!D18+'11. melléklet'!D18</f>
        <v>2960000</v>
      </c>
      <c r="E18" s="26"/>
      <c r="F18" s="26"/>
    </row>
    <row r="19" spans="1:6" ht="42.75" customHeight="1" x14ac:dyDescent="0.25">
      <c r="A19" s="14" t="s">
        <v>57</v>
      </c>
      <c r="B19" s="7" t="s">
        <v>74</v>
      </c>
      <c r="C19" s="20"/>
      <c r="D19" s="24">
        <f>'3. melléklet'!D19+'5. melléklet'!D19+'7. melléklet'!D19+'9. melléklet'!D19+'11. melléklet'!D19</f>
        <v>0</v>
      </c>
      <c r="E19" s="26"/>
      <c r="F19" s="26"/>
    </row>
    <row r="20" spans="1:6" ht="30" customHeight="1" x14ac:dyDescent="0.25">
      <c r="A20" s="14" t="s">
        <v>58</v>
      </c>
      <c r="B20" s="7" t="s">
        <v>75</v>
      </c>
      <c r="C20" s="20"/>
      <c r="D20" s="24">
        <f>'3. melléklet'!D20+'5. melléklet'!D20+'7. melléklet'!D20+'9. melléklet'!D20+'11. melléklet'!D20</f>
        <v>1057441</v>
      </c>
      <c r="E20" s="26"/>
      <c r="F20" s="26"/>
    </row>
    <row r="21" spans="1:6" ht="30" customHeight="1" x14ac:dyDescent="0.25">
      <c r="A21" s="14" t="s">
        <v>59</v>
      </c>
      <c r="B21" s="7" t="s">
        <v>264</v>
      </c>
      <c r="C21" s="20"/>
      <c r="D21" s="24">
        <f>'3. melléklet'!D21+'5. melléklet'!D21+'7. melléklet'!D21+'9. melléklet'!D21+'11. melléklet'!D21</f>
        <v>980000</v>
      </c>
      <c r="E21" s="26"/>
      <c r="F21" s="26"/>
    </row>
    <row r="22" spans="1:6" ht="30" customHeight="1" x14ac:dyDescent="0.25">
      <c r="A22" s="14" t="s">
        <v>60</v>
      </c>
      <c r="B22" s="7" t="s">
        <v>273</v>
      </c>
      <c r="C22" s="20"/>
      <c r="D22" s="24">
        <f>'3. melléklet'!D22+'5. melléklet'!D22+'7. melléklet'!D22+'9. melléklet'!D22+'11. melléklet'!D22</f>
        <v>0</v>
      </c>
      <c r="E22" s="26"/>
      <c r="F22" s="26"/>
    </row>
    <row r="23" spans="1:6" ht="30" customHeight="1" x14ac:dyDescent="0.25">
      <c r="A23" s="11" t="s">
        <v>21</v>
      </c>
      <c r="B23" s="1" t="s">
        <v>22</v>
      </c>
      <c r="C23" s="21" t="s">
        <v>136</v>
      </c>
      <c r="D23" s="24">
        <f>'3. melléklet'!D23+'5. melléklet'!D23+'7. melléklet'!D23+'9. melléklet'!D23+'11. melléklet'!D23</f>
        <v>4000000</v>
      </c>
      <c r="E23" s="24"/>
      <c r="F23" s="24"/>
    </row>
    <row r="24" spans="1:6" ht="30" customHeight="1" x14ac:dyDescent="0.25">
      <c r="A24" s="12" t="s">
        <v>61</v>
      </c>
      <c r="B24" s="5" t="s">
        <v>78</v>
      </c>
      <c r="C24" s="21"/>
      <c r="D24" s="24">
        <f>'3. melléklet'!D24+'5. melléklet'!D24+'7. melléklet'!D24+'9. melléklet'!D24+'11. melléklet'!D24</f>
        <v>4000000</v>
      </c>
      <c r="E24" s="24"/>
      <c r="F24" s="24"/>
    </row>
    <row r="25" spans="1:6" ht="30" customHeight="1" x14ac:dyDescent="0.25">
      <c r="A25" s="12" t="s">
        <v>80</v>
      </c>
      <c r="B25" s="31" t="s">
        <v>79</v>
      </c>
      <c r="C25" s="19"/>
      <c r="D25" s="24">
        <f>'3. melléklet'!D25+'5. melléklet'!D25+'7. melléklet'!D25+'9. melléklet'!D25+'11. melléklet'!D25</f>
        <v>0</v>
      </c>
      <c r="E25" s="6"/>
      <c r="F25" s="6"/>
    </row>
    <row r="26" spans="1:6" ht="30" customHeight="1" x14ac:dyDescent="0.25">
      <c r="A26" s="15" t="s">
        <v>23</v>
      </c>
      <c r="B26" s="1" t="s">
        <v>24</v>
      </c>
      <c r="C26" s="15" t="s">
        <v>137</v>
      </c>
      <c r="D26" s="24">
        <f>'3. melléklet'!D26+'5. melléklet'!D26+'7. melléklet'!D26+'9. melléklet'!D26+'11. melléklet'!D26</f>
        <v>150459362</v>
      </c>
      <c r="E26" s="24"/>
      <c r="F26" s="24"/>
    </row>
    <row r="27" spans="1:6" ht="30" customHeight="1" x14ac:dyDescent="0.25">
      <c r="A27" s="12" t="s">
        <v>62</v>
      </c>
      <c r="B27" s="40" t="s">
        <v>25</v>
      </c>
      <c r="C27" s="19"/>
      <c r="D27" s="24">
        <f>'3. melléklet'!D27+'5. melléklet'!D27+'7. melléklet'!D27+'9. melléklet'!D27+'11. melléklet'!D27</f>
        <v>0</v>
      </c>
      <c r="E27" s="6"/>
      <c r="F27" s="6"/>
    </row>
    <row r="28" spans="1:6" ht="30" customHeight="1" x14ac:dyDescent="0.25">
      <c r="A28" s="12" t="s">
        <v>63</v>
      </c>
      <c r="B28" s="39" t="s">
        <v>26</v>
      </c>
      <c r="C28" s="19"/>
      <c r="D28" s="24">
        <f>'3. melléklet'!D28+'5. melléklet'!D28+'7. melléklet'!D28+'9. melléklet'!D28+'11. melléklet'!D28</f>
        <v>5950000</v>
      </c>
      <c r="E28" s="6"/>
      <c r="F28" s="6"/>
    </row>
    <row r="29" spans="1:6" ht="30" customHeight="1" x14ac:dyDescent="0.25">
      <c r="A29" s="12" t="s">
        <v>64</v>
      </c>
      <c r="B29" s="4" t="s">
        <v>27</v>
      </c>
      <c r="C29" s="19"/>
      <c r="D29" s="24">
        <f>'3. melléklet'!D29+'5. melléklet'!D29+'7. melléklet'!D29+'9. melléklet'!D29+'11. melléklet'!D29</f>
        <v>850000</v>
      </c>
      <c r="E29" s="6"/>
      <c r="F29" s="6"/>
    </row>
    <row r="30" spans="1:6" ht="30" customHeight="1" x14ac:dyDescent="0.25">
      <c r="A30" s="12" t="s">
        <v>65</v>
      </c>
      <c r="B30" s="40" t="s">
        <v>133</v>
      </c>
      <c r="C30" s="19"/>
      <c r="D30" s="24">
        <f>'3. melléklet'!D30+'5. melléklet'!D30+'7. melléklet'!D30+'9. melléklet'!D30+'11. melléklet'!D30</f>
        <v>123906802</v>
      </c>
      <c r="E30" s="6"/>
      <c r="F30" s="6"/>
    </row>
    <row r="31" spans="1:6" ht="30" customHeight="1" x14ac:dyDescent="0.25">
      <c r="A31" s="12" t="s">
        <v>66</v>
      </c>
      <c r="B31" s="40" t="s">
        <v>28</v>
      </c>
      <c r="C31" s="19"/>
      <c r="D31" s="24">
        <f>'3. melléklet'!D31+'5. melléklet'!D31+'7. melléklet'!D31+'9. melléklet'!D31+'11. melléklet'!D31</f>
        <v>11148560</v>
      </c>
      <c r="E31" s="6"/>
      <c r="F31" s="6"/>
    </row>
    <row r="32" spans="1:6" ht="30" customHeight="1" x14ac:dyDescent="0.25">
      <c r="A32" s="12" t="s">
        <v>67</v>
      </c>
      <c r="B32" s="40" t="s">
        <v>29</v>
      </c>
      <c r="C32" s="19"/>
      <c r="D32" s="24">
        <f>'3. melléklet'!D32+'5. melléklet'!D32+'7. melléklet'!D32+'9. melléklet'!D32+'11. melléklet'!D32</f>
        <v>8600000</v>
      </c>
      <c r="E32" s="6"/>
      <c r="F32" s="6"/>
    </row>
    <row r="33" spans="1:6" ht="30" customHeight="1" x14ac:dyDescent="0.25">
      <c r="A33" s="12" t="s">
        <v>68</v>
      </c>
      <c r="B33" s="40" t="s">
        <v>30</v>
      </c>
      <c r="C33" s="19"/>
      <c r="D33" s="24">
        <f>'3. melléklet'!D33+'5. melléklet'!D33+'7. melléklet'!D33+'9. melléklet'!D33+'11. melléklet'!D33</f>
        <v>0</v>
      </c>
      <c r="E33" s="6"/>
      <c r="F33" s="6"/>
    </row>
    <row r="34" spans="1:6" ht="30" customHeight="1" x14ac:dyDescent="0.25">
      <c r="A34" s="12" t="s">
        <v>69</v>
      </c>
      <c r="B34" s="40" t="s">
        <v>134</v>
      </c>
      <c r="C34" s="19"/>
      <c r="D34" s="24">
        <f>'3. melléklet'!D34+'5. melléklet'!D34+'7. melléklet'!D34+'9. melléklet'!D34+'11. melléklet'!D34</f>
        <v>4000</v>
      </c>
      <c r="E34" s="6"/>
      <c r="F34" s="6"/>
    </row>
    <row r="35" spans="1:6" ht="30" customHeight="1" x14ac:dyDescent="0.25">
      <c r="A35" s="11" t="s">
        <v>31</v>
      </c>
      <c r="B35" s="1" t="s">
        <v>32</v>
      </c>
      <c r="C35" s="15" t="s">
        <v>138</v>
      </c>
      <c r="D35" s="24">
        <f>'3. melléklet'!D35+'5. melléklet'!D35+'7. melléklet'!D35+'9. melléklet'!D35+'11. melléklet'!D35</f>
        <v>0</v>
      </c>
      <c r="E35" s="24"/>
      <c r="F35" s="24"/>
    </row>
    <row r="36" spans="1:6" ht="30" customHeight="1" x14ac:dyDescent="0.25">
      <c r="A36" s="12" t="s">
        <v>70</v>
      </c>
      <c r="B36" s="5" t="s">
        <v>76</v>
      </c>
      <c r="C36" s="18"/>
      <c r="D36" s="24">
        <f>'3. melléklet'!D36+'5. melléklet'!D36+'7. melléklet'!D36+'9. melléklet'!D36+'11. melléklet'!D36</f>
        <v>0</v>
      </c>
      <c r="E36" s="6"/>
      <c r="F36" s="6"/>
    </row>
    <row r="37" spans="1:6" ht="30" customHeight="1" x14ac:dyDescent="0.25">
      <c r="A37" s="12" t="s">
        <v>71</v>
      </c>
      <c r="B37" s="5" t="s">
        <v>77</v>
      </c>
      <c r="C37" s="18"/>
      <c r="D37" s="24">
        <f>'3. melléklet'!D37+'5. melléklet'!D37+'7. melléklet'!D37+'9. melléklet'!D37+'11. melléklet'!D37</f>
        <v>0</v>
      </c>
      <c r="E37" s="6"/>
      <c r="F37" s="6"/>
    </row>
    <row r="38" spans="1:6" ht="30" customHeight="1" x14ac:dyDescent="0.25">
      <c r="A38" s="11" t="s">
        <v>33</v>
      </c>
      <c r="B38" s="1" t="s">
        <v>34</v>
      </c>
      <c r="C38" s="15" t="s">
        <v>139</v>
      </c>
      <c r="D38" s="24">
        <f>'3. melléklet'!D38+'5. melléklet'!D38+'7. melléklet'!D38+'9. melléklet'!D38+'11. melléklet'!D38</f>
        <v>478732865</v>
      </c>
      <c r="E38" s="24"/>
      <c r="F38" s="24"/>
    </row>
    <row r="39" spans="1:6" ht="30" customHeight="1" x14ac:dyDescent="0.25">
      <c r="A39" s="12" t="s">
        <v>72</v>
      </c>
      <c r="B39" s="4" t="s">
        <v>35</v>
      </c>
      <c r="C39" s="19"/>
      <c r="D39" s="24">
        <f>'3. melléklet'!D39+'5. melléklet'!D39+'7. melléklet'!D39+'9. melléklet'!D39+'11. melléklet'!D39</f>
        <v>8413423</v>
      </c>
      <c r="E39" s="6"/>
      <c r="F39" s="6"/>
    </row>
    <row r="40" spans="1:6" ht="30" customHeight="1" x14ac:dyDescent="0.25">
      <c r="A40" s="12" t="s">
        <v>73</v>
      </c>
      <c r="B40" s="4" t="s">
        <v>36</v>
      </c>
      <c r="C40" s="19"/>
      <c r="D40" s="24">
        <f>'3. melléklet'!D40+'5. melléklet'!D40+'7. melléklet'!D40+'9. melléklet'!D40+'11. melléklet'!D40</f>
        <v>470319442</v>
      </c>
      <c r="E40" s="6"/>
      <c r="F40" s="6"/>
    </row>
    <row r="41" spans="1:6" ht="30" customHeight="1" x14ac:dyDescent="0.25">
      <c r="A41" s="16" t="s">
        <v>37</v>
      </c>
      <c r="B41" s="8" t="s">
        <v>42</v>
      </c>
      <c r="C41" s="22" t="s">
        <v>140</v>
      </c>
      <c r="D41" s="112">
        <f>'3. melléklet'!D41+'5. melléklet'!D41+'7. melléklet'!D41+'9. melléklet'!D41+'11. melléklet'!D41</f>
        <v>1128376911</v>
      </c>
      <c r="E41" s="27"/>
      <c r="F41" s="27"/>
    </row>
    <row r="42" spans="1:6" ht="30" customHeight="1" x14ac:dyDescent="0.25">
      <c r="A42" s="11" t="s">
        <v>39</v>
      </c>
      <c r="B42" s="1" t="s">
        <v>40</v>
      </c>
      <c r="C42" s="23"/>
      <c r="D42" s="24">
        <f>D40</f>
        <v>470319442</v>
      </c>
      <c r="E42" s="24"/>
      <c r="F42" s="24"/>
    </row>
    <row r="43" spans="1:6" ht="30" customHeight="1" x14ac:dyDescent="0.25">
      <c r="A43" s="11" t="s">
        <v>41</v>
      </c>
      <c r="B43" s="1" t="s">
        <v>38</v>
      </c>
      <c r="C43" s="15"/>
      <c r="D43" s="24">
        <f>D41-D42</f>
        <v>658057469</v>
      </c>
      <c r="E43" s="24"/>
      <c r="F43" s="24"/>
    </row>
  </sheetData>
  <mergeCells count="2">
    <mergeCell ref="A1:F1"/>
    <mergeCell ref="A3:F3"/>
  </mergeCells>
  <pageMargins left="0.7" right="0.7" top="0.75" bottom="0.75" header="0.3" footer="0.3"/>
  <pageSetup paperSize="9"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Normal="100" workbookViewId="0">
      <selection activeCell="I30" sqref="I30"/>
    </sheetView>
  </sheetViews>
  <sheetFormatPr defaultRowHeight="15" x14ac:dyDescent="0.25"/>
  <cols>
    <col min="1" max="1" width="9.85546875" style="17" customWidth="1"/>
    <col min="2" max="2" width="42.85546875" customWidth="1"/>
    <col min="3" max="3" width="11.5703125" style="17" customWidth="1"/>
    <col min="4" max="4" width="16.85546875" customWidth="1"/>
    <col min="5" max="5" width="16.7109375" customWidth="1"/>
    <col min="6" max="6" width="17.140625" customWidth="1"/>
  </cols>
  <sheetData>
    <row r="1" spans="1:6" x14ac:dyDescent="0.25">
      <c r="A1" s="121" t="s">
        <v>301</v>
      </c>
      <c r="B1" s="121"/>
      <c r="C1" s="121"/>
      <c r="D1" s="121"/>
      <c r="E1" s="121"/>
      <c r="F1" s="121"/>
    </row>
    <row r="2" spans="1:6" x14ac:dyDescent="0.25">
      <c r="A2" s="9"/>
    </row>
    <row r="3" spans="1:6" x14ac:dyDescent="0.25">
      <c r="A3" s="122" t="s">
        <v>302</v>
      </c>
      <c r="B3" s="122"/>
      <c r="C3" s="122"/>
      <c r="D3" s="122"/>
      <c r="E3" s="122"/>
      <c r="F3" s="122"/>
    </row>
    <row r="4" spans="1:6" x14ac:dyDescent="0.25">
      <c r="A4" s="10"/>
      <c r="B4" s="3" t="s">
        <v>0</v>
      </c>
      <c r="C4" s="10" t="s">
        <v>1</v>
      </c>
      <c r="D4" s="3" t="s">
        <v>2</v>
      </c>
      <c r="E4" s="3" t="s">
        <v>3</v>
      </c>
      <c r="F4" s="3" t="s">
        <v>4</v>
      </c>
    </row>
    <row r="5" spans="1:6" ht="27.75" customHeight="1" x14ac:dyDescent="0.25">
      <c r="A5" s="10" t="s">
        <v>44</v>
      </c>
      <c r="B5" s="3" t="s">
        <v>5</v>
      </c>
      <c r="C5" s="10" t="s">
        <v>20</v>
      </c>
      <c r="D5" s="3" t="s">
        <v>18</v>
      </c>
      <c r="E5" s="3" t="s">
        <v>19</v>
      </c>
      <c r="F5" s="3" t="s">
        <v>6</v>
      </c>
    </row>
    <row r="6" spans="1:6" ht="30" customHeight="1" x14ac:dyDescent="0.25">
      <c r="A6" s="15" t="s">
        <v>7</v>
      </c>
      <c r="B6" s="32" t="s">
        <v>81</v>
      </c>
      <c r="C6" s="15" t="s">
        <v>141</v>
      </c>
      <c r="D6" s="24">
        <f>D7+D8</f>
        <v>18069315</v>
      </c>
      <c r="E6" s="24">
        <f>E7+E8</f>
        <v>0</v>
      </c>
      <c r="F6" s="24">
        <f>F7+F8</f>
        <v>0</v>
      </c>
    </row>
    <row r="7" spans="1:6" ht="30" customHeight="1" x14ac:dyDescent="0.25">
      <c r="A7" s="18" t="s">
        <v>45</v>
      </c>
      <c r="B7" s="5" t="s">
        <v>82</v>
      </c>
      <c r="C7" s="18"/>
      <c r="D7" s="6">
        <v>18069315</v>
      </c>
      <c r="E7" s="6"/>
      <c r="F7" s="6"/>
    </row>
    <row r="8" spans="1:6" ht="30" customHeight="1" x14ac:dyDescent="0.25">
      <c r="A8" s="18" t="s">
        <v>46</v>
      </c>
      <c r="B8" s="5" t="s">
        <v>83</v>
      </c>
      <c r="C8" s="18"/>
      <c r="D8" s="6"/>
      <c r="E8" s="6"/>
      <c r="F8" s="6"/>
    </row>
    <row r="9" spans="1:6" ht="30" customHeight="1" x14ac:dyDescent="0.25">
      <c r="A9" s="15" t="s">
        <v>21</v>
      </c>
      <c r="B9" s="1" t="s">
        <v>84</v>
      </c>
      <c r="C9" s="15" t="s">
        <v>142</v>
      </c>
      <c r="D9" s="24">
        <f>D10+D11+D12+D13+D14</f>
        <v>2767999</v>
      </c>
      <c r="E9" s="24">
        <f>E10+E11+E12+E13+E14</f>
        <v>0</v>
      </c>
      <c r="F9" s="24">
        <f>F10+F11+F12+F13+F14</f>
        <v>0</v>
      </c>
    </row>
    <row r="10" spans="1:6" ht="30" customHeight="1" x14ac:dyDescent="0.25">
      <c r="A10" s="18" t="s">
        <v>61</v>
      </c>
      <c r="B10" s="5" t="s">
        <v>85</v>
      </c>
      <c r="C10" s="18"/>
      <c r="D10" s="6">
        <v>2767999</v>
      </c>
      <c r="E10" s="6"/>
      <c r="F10" s="6"/>
    </row>
    <row r="11" spans="1:6" ht="30" customHeight="1" x14ac:dyDescent="0.25">
      <c r="A11" s="18" t="s">
        <v>80</v>
      </c>
      <c r="B11" s="5" t="s">
        <v>86</v>
      </c>
      <c r="C11" s="18"/>
      <c r="D11" s="6"/>
      <c r="E11" s="6"/>
      <c r="F11" s="6"/>
    </row>
    <row r="12" spans="1:6" ht="30" customHeight="1" x14ac:dyDescent="0.25">
      <c r="A12" s="18" t="s">
        <v>118</v>
      </c>
      <c r="B12" s="5" t="s">
        <v>87</v>
      </c>
      <c r="C12" s="18"/>
      <c r="D12" s="6"/>
      <c r="E12" s="6"/>
      <c r="F12" s="6"/>
    </row>
    <row r="13" spans="1:6" ht="30" customHeight="1" x14ac:dyDescent="0.25">
      <c r="A13" s="18" t="s">
        <v>119</v>
      </c>
      <c r="B13" s="5" t="s">
        <v>88</v>
      </c>
      <c r="C13" s="18"/>
      <c r="D13" s="6"/>
      <c r="E13" s="6"/>
      <c r="F13" s="6"/>
    </row>
    <row r="14" spans="1:6" ht="30" customHeight="1" x14ac:dyDescent="0.25">
      <c r="A14" s="18" t="s">
        <v>120</v>
      </c>
      <c r="B14" s="5" t="s">
        <v>89</v>
      </c>
      <c r="C14" s="18"/>
      <c r="D14" s="6"/>
      <c r="E14" s="6"/>
      <c r="F14" s="6"/>
    </row>
    <row r="15" spans="1:6" ht="30" customHeight="1" x14ac:dyDescent="0.25">
      <c r="A15" s="15" t="s">
        <v>23</v>
      </c>
      <c r="B15" s="1" t="s">
        <v>90</v>
      </c>
      <c r="C15" s="15" t="s">
        <v>143</v>
      </c>
      <c r="D15" s="24">
        <f>D16+D17+D18+D19+D20</f>
        <v>2747530</v>
      </c>
      <c r="E15" s="24">
        <f>E16+E17+E18+E19+E20</f>
        <v>0</v>
      </c>
      <c r="F15" s="24">
        <f>F16+F17+F18+F19+F20</f>
        <v>0</v>
      </c>
    </row>
    <row r="16" spans="1:6" ht="30" customHeight="1" x14ac:dyDescent="0.25">
      <c r="A16" s="18" t="s">
        <v>62</v>
      </c>
      <c r="B16" s="5" t="s">
        <v>91</v>
      </c>
      <c r="C16" s="18"/>
      <c r="D16" s="6">
        <v>452000</v>
      </c>
      <c r="E16" s="6"/>
      <c r="F16" s="6"/>
    </row>
    <row r="17" spans="1:6" ht="30" customHeight="1" x14ac:dyDescent="0.25">
      <c r="A17" s="18" t="s">
        <v>63</v>
      </c>
      <c r="B17" s="5" t="s">
        <v>92</v>
      </c>
      <c r="C17" s="18"/>
      <c r="D17" s="6"/>
      <c r="E17" s="6"/>
      <c r="F17" s="6"/>
    </row>
    <row r="18" spans="1:6" ht="30" customHeight="1" x14ac:dyDescent="0.25">
      <c r="A18" s="18" t="s">
        <v>64</v>
      </c>
      <c r="B18" s="5" t="s">
        <v>93</v>
      </c>
      <c r="C18" s="18"/>
      <c r="D18" s="6">
        <v>1821600</v>
      </c>
      <c r="E18" s="6"/>
      <c r="F18" s="6"/>
    </row>
    <row r="19" spans="1:6" ht="30" customHeight="1" x14ac:dyDescent="0.25">
      <c r="A19" s="18" t="s">
        <v>65</v>
      </c>
      <c r="B19" s="5" t="s">
        <v>94</v>
      </c>
      <c r="C19" s="18"/>
      <c r="D19" s="6"/>
      <c r="E19" s="6"/>
      <c r="F19" s="6"/>
    </row>
    <row r="20" spans="1:6" ht="30" customHeight="1" x14ac:dyDescent="0.25">
      <c r="A20" s="18" t="s">
        <v>66</v>
      </c>
      <c r="B20" s="5" t="s">
        <v>95</v>
      </c>
      <c r="C20" s="18"/>
      <c r="D20" s="6">
        <f>D21+D22+D23+D24</f>
        <v>473930</v>
      </c>
      <c r="E20" s="6">
        <f>E21+E22+E23+E24</f>
        <v>0</v>
      </c>
      <c r="F20" s="6">
        <f>F21+F22+F23+F24</f>
        <v>0</v>
      </c>
    </row>
    <row r="21" spans="1:6" ht="30" customHeight="1" x14ac:dyDescent="0.25">
      <c r="A21" s="18" t="s">
        <v>121</v>
      </c>
      <c r="B21" s="5" t="s">
        <v>96</v>
      </c>
      <c r="C21" s="18"/>
      <c r="D21" s="6">
        <v>473930</v>
      </c>
      <c r="E21" s="6"/>
      <c r="F21" s="6"/>
    </row>
    <row r="22" spans="1:6" ht="30" customHeight="1" x14ac:dyDescent="0.25">
      <c r="A22" s="18" t="s">
        <v>122</v>
      </c>
      <c r="B22" s="5" t="s">
        <v>97</v>
      </c>
      <c r="C22" s="18"/>
      <c r="D22" s="6"/>
      <c r="E22" s="6"/>
      <c r="F22" s="6"/>
    </row>
    <row r="23" spans="1:6" ht="30" customHeight="1" x14ac:dyDescent="0.25">
      <c r="A23" s="18" t="s">
        <v>123</v>
      </c>
      <c r="B23" s="5" t="s">
        <v>98</v>
      </c>
      <c r="C23" s="18"/>
      <c r="D23" s="6"/>
      <c r="E23" s="6"/>
      <c r="F23" s="24"/>
    </row>
    <row r="24" spans="1:6" ht="30" customHeight="1" x14ac:dyDescent="0.25">
      <c r="A24" s="18" t="s">
        <v>124</v>
      </c>
      <c r="B24" s="5" t="s">
        <v>99</v>
      </c>
      <c r="C24" s="18"/>
      <c r="D24" s="6"/>
      <c r="E24" s="6"/>
      <c r="F24" s="24"/>
    </row>
    <row r="25" spans="1:6" ht="30" customHeight="1" x14ac:dyDescent="0.25">
      <c r="A25" s="15" t="s">
        <v>31</v>
      </c>
      <c r="B25" s="1" t="s">
        <v>100</v>
      </c>
      <c r="C25" s="15" t="s">
        <v>144</v>
      </c>
      <c r="D25" s="24"/>
      <c r="E25" s="24"/>
      <c r="F25" s="6"/>
    </row>
    <row r="26" spans="1:6" ht="30" customHeight="1" x14ac:dyDescent="0.25">
      <c r="A26" s="15" t="s">
        <v>33</v>
      </c>
      <c r="B26" s="1" t="s">
        <v>101</v>
      </c>
      <c r="C26" s="15" t="s">
        <v>145</v>
      </c>
      <c r="D26" s="24"/>
      <c r="E26" s="24"/>
      <c r="F26" s="24"/>
    </row>
    <row r="27" spans="1:6" ht="30" customHeight="1" x14ac:dyDescent="0.25">
      <c r="A27" s="15" t="s">
        <v>102</v>
      </c>
      <c r="B27" s="1" t="s">
        <v>103</v>
      </c>
      <c r="C27" s="15" t="s">
        <v>146</v>
      </c>
      <c r="D27" s="24">
        <v>254000</v>
      </c>
      <c r="E27" s="24"/>
      <c r="F27" s="6"/>
    </row>
    <row r="28" spans="1:6" ht="30" customHeight="1" x14ac:dyDescent="0.25">
      <c r="A28" s="15" t="s">
        <v>41</v>
      </c>
      <c r="B28" s="1" t="s">
        <v>104</v>
      </c>
      <c r="C28" s="15" t="s">
        <v>145</v>
      </c>
      <c r="D28" s="24">
        <f>D29+D30+D31</f>
        <v>0</v>
      </c>
      <c r="E28" s="24">
        <f>E29+E30+E31</f>
        <v>0</v>
      </c>
      <c r="F28" s="24">
        <f>F29+F30+F31</f>
        <v>0</v>
      </c>
    </row>
    <row r="29" spans="1:6" ht="42" customHeight="1" x14ac:dyDescent="0.25">
      <c r="A29" s="18" t="s">
        <v>125</v>
      </c>
      <c r="B29" s="5" t="s">
        <v>348</v>
      </c>
      <c r="C29" s="18"/>
      <c r="D29" s="6"/>
      <c r="E29" s="6"/>
      <c r="F29" s="6"/>
    </row>
    <row r="30" spans="1:6" ht="45.75" customHeight="1" x14ac:dyDescent="0.25">
      <c r="A30" s="18" t="s">
        <v>126</v>
      </c>
      <c r="B30" s="5" t="s">
        <v>105</v>
      </c>
      <c r="C30" s="18"/>
      <c r="D30" s="6"/>
      <c r="E30" s="6"/>
      <c r="F30" s="6"/>
    </row>
    <row r="31" spans="1:6" ht="30" customHeight="1" x14ac:dyDescent="0.25">
      <c r="A31" s="18" t="s">
        <v>127</v>
      </c>
      <c r="B31" s="5" t="s">
        <v>106</v>
      </c>
      <c r="C31" s="18"/>
      <c r="D31" s="6"/>
      <c r="E31" s="6"/>
      <c r="F31" s="6"/>
    </row>
    <row r="32" spans="1:6" ht="30" customHeight="1" x14ac:dyDescent="0.25">
      <c r="A32" s="15" t="s">
        <v>107</v>
      </c>
      <c r="B32" s="1" t="s">
        <v>108</v>
      </c>
      <c r="C32" s="15" t="s">
        <v>147</v>
      </c>
      <c r="D32" s="24"/>
      <c r="E32" s="24"/>
      <c r="F32" s="6"/>
    </row>
    <row r="33" spans="1:6" ht="30" customHeight="1" x14ac:dyDescent="0.25">
      <c r="A33" s="15" t="s">
        <v>109</v>
      </c>
      <c r="B33" s="1" t="s">
        <v>110</v>
      </c>
      <c r="C33" s="15" t="s">
        <v>148</v>
      </c>
      <c r="D33" s="24">
        <f>D34+D35+D36+D37</f>
        <v>0</v>
      </c>
      <c r="E33" s="24">
        <f>E34+E35+E36+E37</f>
        <v>0</v>
      </c>
      <c r="F33" s="24">
        <f>F34+F35+F36+F37</f>
        <v>0</v>
      </c>
    </row>
    <row r="34" spans="1:6" ht="30" customHeight="1" x14ac:dyDescent="0.25">
      <c r="A34" s="18" t="s">
        <v>128</v>
      </c>
      <c r="B34" s="5" t="s">
        <v>346</v>
      </c>
      <c r="C34" s="18"/>
      <c r="D34" s="6"/>
      <c r="E34" s="6"/>
      <c r="F34" s="6"/>
    </row>
    <row r="35" spans="1:6" ht="30" customHeight="1" x14ac:dyDescent="0.25">
      <c r="A35" s="18" t="s">
        <v>129</v>
      </c>
      <c r="B35" s="5" t="s">
        <v>111</v>
      </c>
      <c r="C35" s="18"/>
      <c r="D35" s="6"/>
      <c r="E35" s="6"/>
      <c r="F35" s="24"/>
    </row>
    <row r="36" spans="1:6" ht="30" customHeight="1" x14ac:dyDescent="0.25">
      <c r="A36" s="18" t="s">
        <v>130</v>
      </c>
      <c r="B36" s="5" t="s">
        <v>112</v>
      </c>
      <c r="C36" s="18"/>
      <c r="D36" s="6"/>
      <c r="E36" s="6"/>
      <c r="F36" s="6"/>
    </row>
    <row r="37" spans="1:6" ht="30" customHeight="1" x14ac:dyDescent="0.25">
      <c r="A37" s="18" t="s">
        <v>131</v>
      </c>
      <c r="B37" s="5" t="s">
        <v>350</v>
      </c>
      <c r="C37" s="18"/>
      <c r="D37" s="6"/>
      <c r="E37" s="6"/>
      <c r="F37" s="6"/>
    </row>
    <row r="38" spans="1:6" ht="30" customHeight="1" x14ac:dyDescent="0.25">
      <c r="A38" s="15" t="s">
        <v>113</v>
      </c>
      <c r="B38" s="33" t="s">
        <v>132</v>
      </c>
      <c r="C38" s="15" t="s">
        <v>149</v>
      </c>
      <c r="D38" s="24">
        <f>D6+D9+D15+D25+D26+D27+D28+D32+D33</f>
        <v>23838844</v>
      </c>
      <c r="E38" s="24">
        <f>E6+E9+E15+E25+E26+E27+E28+E32+E33</f>
        <v>0</v>
      </c>
      <c r="F38" s="24">
        <f>F6+F9+F15+F25+F26+F27+F28+F32+F33</f>
        <v>0</v>
      </c>
    </row>
    <row r="39" spans="1:6" ht="30" customHeight="1" x14ac:dyDescent="0.25">
      <c r="A39" s="15" t="s">
        <v>115</v>
      </c>
      <c r="B39" s="5" t="s">
        <v>116</v>
      </c>
      <c r="C39" s="15"/>
      <c r="D39" s="24">
        <f>D33</f>
        <v>0</v>
      </c>
      <c r="E39" s="24">
        <f>E33</f>
        <v>0</v>
      </c>
      <c r="F39" s="24">
        <f>F33</f>
        <v>0</v>
      </c>
    </row>
    <row r="40" spans="1:6" ht="30" customHeight="1" x14ac:dyDescent="0.25">
      <c r="A40" s="15" t="s">
        <v>117</v>
      </c>
      <c r="B40" s="1" t="s">
        <v>114</v>
      </c>
      <c r="C40" s="15"/>
      <c r="D40" s="24">
        <f>D38-D39</f>
        <v>23838844</v>
      </c>
      <c r="E40" s="24">
        <f>E38-E39</f>
        <v>0</v>
      </c>
      <c r="F40" s="24">
        <f>F38-F39</f>
        <v>0</v>
      </c>
    </row>
    <row r="41" spans="1:6" ht="30" customHeight="1" x14ac:dyDescent="0.25">
      <c r="A41" s="34"/>
      <c r="B41" s="35"/>
      <c r="C41" s="36"/>
      <c r="D41" s="37"/>
      <c r="E41" s="37"/>
      <c r="F41" s="37"/>
    </row>
    <row r="42" spans="1:6" ht="30" customHeight="1" x14ac:dyDescent="0.25">
      <c r="A42" s="34"/>
      <c r="B42" s="35" t="s">
        <v>330</v>
      </c>
      <c r="C42" s="38"/>
      <c r="D42" s="37"/>
      <c r="E42" s="37"/>
      <c r="F42" s="37"/>
    </row>
    <row r="43" spans="1:6" x14ac:dyDescent="0.25">
      <c r="B43" s="102" t="s">
        <v>331</v>
      </c>
    </row>
  </sheetData>
  <mergeCells count="2">
    <mergeCell ref="A1:F1"/>
    <mergeCell ref="A3:F3"/>
  </mergeCells>
  <pageMargins left="0.7" right="0.7" top="0.75" bottom="0.75" header="0.3" footer="0.3"/>
  <pageSetup paperSize="9" scale="7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zoomScaleNormal="100" workbookViewId="0">
      <selection activeCell="L33" sqref="L33"/>
    </sheetView>
  </sheetViews>
  <sheetFormatPr defaultRowHeight="15" x14ac:dyDescent="0.25"/>
  <cols>
    <col min="1" max="1" width="9.85546875" style="17" customWidth="1"/>
    <col min="2" max="2" width="42.85546875" customWidth="1"/>
    <col min="3" max="3" width="11.5703125" style="17" customWidth="1"/>
    <col min="4" max="4" width="16.85546875" customWidth="1"/>
    <col min="5" max="5" width="16.7109375" customWidth="1"/>
    <col min="6" max="6" width="17.140625" customWidth="1"/>
  </cols>
  <sheetData>
    <row r="1" spans="1:6" x14ac:dyDescent="0.25">
      <c r="A1" s="121" t="s">
        <v>303</v>
      </c>
      <c r="B1" s="121"/>
      <c r="C1" s="121"/>
      <c r="D1" s="121"/>
      <c r="E1" s="121"/>
      <c r="F1" s="121"/>
    </row>
    <row r="2" spans="1:6" x14ac:dyDescent="0.25">
      <c r="A2" s="9"/>
    </row>
    <row r="3" spans="1:6" x14ac:dyDescent="0.25">
      <c r="A3" s="122" t="s">
        <v>304</v>
      </c>
      <c r="B3" s="122"/>
      <c r="C3" s="122"/>
      <c r="D3" s="122"/>
      <c r="E3" s="122"/>
      <c r="F3" s="122"/>
    </row>
    <row r="4" spans="1:6" x14ac:dyDescent="0.25">
      <c r="A4" s="10"/>
      <c r="B4" s="3" t="s">
        <v>0</v>
      </c>
      <c r="C4" s="10" t="s">
        <v>1</v>
      </c>
      <c r="D4" s="3" t="s">
        <v>2</v>
      </c>
      <c r="E4" s="3" t="s">
        <v>3</v>
      </c>
      <c r="F4" s="3" t="s">
        <v>4</v>
      </c>
    </row>
    <row r="5" spans="1:6" ht="27.75" customHeight="1" x14ac:dyDescent="0.25">
      <c r="A5" s="10" t="s">
        <v>44</v>
      </c>
      <c r="B5" s="3" t="s">
        <v>5</v>
      </c>
      <c r="C5" s="10" t="s">
        <v>20</v>
      </c>
      <c r="D5" s="3" t="s">
        <v>18</v>
      </c>
      <c r="E5" s="3" t="s">
        <v>19</v>
      </c>
      <c r="F5" s="3" t="s">
        <v>6</v>
      </c>
    </row>
    <row r="6" spans="1:6" ht="30" customHeight="1" x14ac:dyDescent="0.25">
      <c r="A6" s="15" t="s">
        <v>7</v>
      </c>
      <c r="B6" s="32" t="s">
        <v>81</v>
      </c>
      <c r="C6" s="15" t="s">
        <v>141</v>
      </c>
      <c r="D6" s="24">
        <f>D7+D8</f>
        <v>54696664</v>
      </c>
      <c r="E6" s="24">
        <f>E7+E8</f>
        <v>0</v>
      </c>
      <c r="F6" s="24">
        <f>F7+F8</f>
        <v>0</v>
      </c>
    </row>
    <row r="7" spans="1:6" ht="30" customHeight="1" x14ac:dyDescent="0.25">
      <c r="A7" s="18" t="s">
        <v>45</v>
      </c>
      <c r="B7" s="5" t="s">
        <v>82</v>
      </c>
      <c r="C7" s="18"/>
      <c r="D7" s="6">
        <v>54162588</v>
      </c>
      <c r="E7" s="6"/>
      <c r="F7" s="6"/>
    </row>
    <row r="8" spans="1:6" ht="30" customHeight="1" x14ac:dyDescent="0.25">
      <c r="A8" s="18" t="s">
        <v>46</v>
      </c>
      <c r="B8" s="5" t="s">
        <v>83</v>
      </c>
      <c r="C8" s="18"/>
      <c r="D8" s="6">
        <v>534076</v>
      </c>
      <c r="E8" s="6"/>
      <c r="F8" s="6"/>
    </row>
    <row r="9" spans="1:6" ht="30" customHeight="1" x14ac:dyDescent="0.25">
      <c r="A9" s="15" t="s">
        <v>21</v>
      </c>
      <c r="B9" s="1" t="s">
        <v>84</v>
      </c>
      <c r="C9" s="15" t="s">
        <v>142</v>
      </c>
      <c r="D9" s="24">
        <f>D10+D11+D12+D13+D14</f>
        <v>8159105</v>
      </c>
      <c r="E9" s="24">
        <f>E10+E11+E12+E13+E14</f>
        <v>0</v>
      </c>
      <c r="F9" s="24">
        <f>F10+F11+F12+F13+F14</f>
        <v>0</v>
      </c>
    </row>
    <row r="10" spans="1:6" ht="30" customHeight="1" x14ac:dyDescent="0.25">
      <c r="A10" s="18" t="s">
        <v>61</v>
      </c>
      <c r="B10" s="5" t="s">
        <v>85</v>
      </c>
      <c r="C10" s="18"/>
      <c r="D10" s="6">
        <v>8159105</v>
      </c>
      <c r="E10" s="6"/>
      <c r="F10" s="6"/>
    </row>
    <row r="11" spans="1:6" ht="30" customHeight="1" x14ac:dyDescent="0.25">
      <c r="A11" s="18" t="s">
        <v>80</v>
      </c>
      <c r="B11" s="5" t="s">
        <v>86</v>
      </c>
      <c r="C11" s="18"/>
      <c r="D11" s="6"/>
      <c r="E11" s="6"/>
      <c r="F11" s="6"/>
    </row>
    <row r="12" spans="1:6" ht="30" customHeight="1" x14ac:dyDescent="0.25">
      <c r="A12" s="18" t="s">
        <v>118</v>
      </c>
      <c r="B12" s="5" t="s">
        <v>87</v>
      </c>
      <c r="C12" s="18"/>
      <c r="D12" s="6"/>
      <c r="E12" s="6"/>
      <c r="F12" s="6"/>
    </row>
    <row r="13" spans="1:6" ht="30" customHeight="1" x14ac:dyDescent="0.25">
      <c r="A13" s="18" t="s">
        <v>119</v>
      </c>
      <c r="B13" s="5" t="s">
        <v>88</v>
      </c>
      <c r="C13" s="18"/>
      <c r="D13" s="6"/>
      <c r="E13" s="6"/>
      <c r="F13" s="6"/>
    </row>
    <row r="14" spans="1:6" ht="30" customHeight="1" x14ac:dyDescent="0.25">
      <c r="A14" s="18" t="s">
        <v>120</v>
      </c>
      <c r="B14" s="5" t="s">
        <v>89</v>
      </c>
      <c r="C14" s="18"/>
      <c r="D14" s="6"/>
      <c r="E14" s="6"/>
      <c r="F14" s="6"/>
    </row>
    <row r="15" spans="1:6" ht="30" customHeight="1" x14ac:dyDescent="0.25">
      <c r="A15" s="15" t="s">
        <v>23</v>
      </c>
      <c r="B15" s="1" t="s">
        <v>90</v>
      </c>
      <c r="C15" s="15" t="s">
        <v>143</v>
      </c>
      <c r="D15" s="24">
        <f>D16+D17+D18+D19+D20</f>
        <v>17683561</v>
      </c>
      <c r="E15" s="24">
        <f>E16+E17+E18+E19+E20</f>
        <v>0</v>
      </c>
      <c r="F15" s="24">
        <f>F16+F17+F18+F19+F20</f>
        <v>0</v>
      </c>
    </row>
    <row r="16" spans="1:6" ht="30" customHeight="1" x14ac:dyDescent="0.25">
      <c r="A16" s="18" t="s">
        <v>62</v>
      </c>
      <c r="B16" s="5" t="s">
        <v>91</v>
      </c>
      <c r="C16" s="18"/>
      <c r="D16" s="6">
        <v>841950</v>
      </c>
      <c r="E16" s="6"/>
      <c r="F16" s="6"/>
    </row>
    <row r="17" spans="1:6" ht="30" customHeight="1" x14ac:dyDescent="0.25">
      <c r="A17" s="18" t="s">
        <v>63</v>
      </c>
      <c r="B17" s="5" t="s">
        <v>92</v>
      </c>
      <c r="C17" s="18"/>
      <c r="D17" s="6">
        <v>72896</v>
      </c>
      <c r="E17" s="6"/>
      <c r="F17" s="6"/>
    </row>
    <row r="18" spans="1:6" ht="30" customHeight="1" x14ac:dyDescent="0.25">
      <c r="A18" s="18" t="s">
        <v>64</v>
      </c>
      <c r="B18" s="5" t="s">
        <v>93</v>
      </c>
      <c r="C18" s="18"/>
      <c r="D18" s="6">
        <v>13231163</v>
      </c>
      <c r="E18" s="6"/>
      <c r="F18" s="6"/>
    </row>
    <row r="19" spans="1:6" ht="30" customHeight="1" x14ac:dyDescent="0.25">
      <c r="A19" s="18" t="s">
        <v>65</v>
      </c>
      <c r="B19" s="5" t="s">
        <v>94</v>
      </c>
      <c r="C19" s="18"/>
      <c r="D19" s="6"/>
      <c r="E19" s="6"/>
      <c r="F19" s="6"/>
    </row>
    <row r="20" spans="1:6" ht="30" customHeight="1" x14ac:dyDescent="0.25">
      <c r="A20" s="18" t="s">
        <v>66</v>
      </c>
      <c r="B20" s="5" t="s">
        <v>95</v>
      </c>
      <c r="C20" s="18"/>
      <c r="D20" s="6">
        <f>D21+D22+D23+D24</f>
        <v>3537552</v>
      </c>
      <c r="E20" s="6">
        <f>E21+E22+E23+E24</f>
        <v>0</v>
      </c>
      <c r="F20" s="6">
        <f>F21+F22+F23+F24</f>
        <v>0</v>
      </c>
    </row>
    <row r="21" spans="1:6" ht="30" customHeight="1" x14ac:dyDescent="0.25">
      <c r="A21" s="18" t="s">
        <v>121</v>
      </c>
      <c r="B21" s="5" t="s">
        <v>96</v>
      </c>
      <c r="C21" s="18"/>
      <c r="D21" s="6">
        <v>3492552</v>
      </c>
      <c r="E21" s="6"/>
      <c r="F21" s="6"/>
    </row>
    <row r="22" spans="1:6" ht="30" customHeight="1" x14ac:dyDescent="0.25">
      <c r="A22" s="18" t="s">
        <v>122</v>
      </c>
      <c r="B22" s="5" t="s">
        <v>97</v>
      </c>
      <c r="C22" s="18"/>
      <c r="D22" s="6"/>
      <c r="E22" s="6"/>
      <c r="F22" s="6"/>
    </row>
    <row r="23" spans="1:6" ht="30" customHeight="1" x14ac:dyDescent="0.25">
      <c r="A23" s="18" t="s">
        <v>123</v>
      </c>
      <c r="B23" s="5" t="s">
        <v>98</v>
      </c>
      <c r="C23" s="18"/>
      <c r="D23" s="6"/>
      <c r="E23" s="6"/>
      <c r="F23" s="24"/>
    </row>
    <row r="24" spans="1:6" ht="30" customHeight="1" x14ac:dyDescent="0.25">
      <c r="A24" s="18" t="s">
        <v>124</v>
      </c>
      <c r="B24" s="5" t="s">
        <v>99</v>
      </c>
      <c r="C24" s="18"/>
      <c r="D24" s="6">
        <v>45000</v>
      </c>
      <c r="E24" s="6"/>
      <c r="F24" s="24"/>
    </row>
    <row r="25" spans="1:6" ht="30" customHeight="1" x14ac:dyDescent="0.25">
      <c r="A25" s="15" t="s">
        <v>31</v>
      </c>
      <c r="B25" s="1" t="s">
        <v>100</v>
      </c>
      <c r="C25" s="15" t="s">
        <v>144</v>
      </c>
      <c r="D25" s="24"/>
      <c r="E25" s="24"/>
      <c r="F25" s="6"/>
    </row>
    <row r="26" spans="1:6" ht="30" customHeight="1" x14ac:dyDescent="0.25">
      <c r="A26" s="15" t="s">
        <v>33</v>
      </c>
      <c r="B26" s="1" t="s">
        <v>101</v>
      </c>
      <c r="C26" s="15" t="s">
        <v>145</v>
      </c>
      <c r="D26" s="24"/>
      <c r="E26" s="24"/>
      <c r="F26" s="24"/>
    </row>
    <row r="27" spans="1:6" ht="30" customHeight="1" x14ac:dyDescent="0.25">
      <c r="A27" s="15" t="s">
        <v>102</v>
      </c>
      <c r="B27" s="1" t="s">
        <v>103</v>
      </c>
      <c r="C27" s="15" t="s">
        <v>146</v>
      </c>
      <c r="D27" s="24">
        <v>203200</v>
      </c>
      <c r="E27" s="24"/>
      <c r="F27" s="6"/>
    </row>
    <row r="28" spans="1:6" ht="30" customHeight="1" x14ac:dyDescent="0.25">
      <c r="A28" s="15" t="s">
        <v>41</v>
      </c>
      <c r="B28" s="1" t="s">
        <v>104</v>
      </c>
      <c r="C28" s="15" t="s">
        <v>145</v>
      </c>
      <c r="D28" s="24">
        <f>D29+D30+D31</f>
        <v>0</v>
      </c>
      <c r="E28" s="24">
        <f>E29+E30+E31</f>
        <v>0</v>
      </c>
      <c r="F28" s="24">
        <f>F29+F30+F31</f>
        <v>0</v>
      </c>
    </row>
    <row r="29" spans="1:6" ht="42" customHeight="1" x14ac:dyDescent="0.25">
      <c r="A29" s="18" t="s">
        <v>125</v>
      </c>
      <c r="B29" s="5" t="s">
        <v>348</v>
      </c>
      <c r="C29" s="18"/>
      <c r="D29" s="6"/>
      <c r="E29" s="6"/>
      <c r="F29" s="6"/>
    </row>
    <row r="30" spans="1:6" ht="45.75" customHeight="1" x14ac:dyDescent="0.25">
      <c r="A30" s="18" t="s">
        <v>126</v>
      </c>
      <c r="B30" s="5" t="s">
        <v>105</v>
      </c>
      <c r="C30" s="18"/>
      <c r="D30" s="6"/>
      <c r="E30" s="6"/>
      <c r="F30" s="6"/>
    </row>
    <row r="31" spans="1:6" ht="30" customHeight="1" x14ac:dyDescent="0.25">
      <c r="A31" s="18" t="s">
        <v>127</v>
      </c>
      <c r="B31" s="5" t="s">
        <v>106</v>
      </c>
      <c r="C31" s="18"/>
      <c r="D31" s="6"/>
      <c r="E31" s="6"/>
      <c r="F31" s="6"/>
    </row>
    <row r="32" spans="1:6" ht="30" customHeight="1" x14ac:dyDescent="0.25">
      <c r="A32" s="15" t="s">
        <v>107</v>
      </c>
      <c r="B32" s="1" t="s">
        <v>108</v>
      </c>
      <c r="C32" s="15" t="s">
        <v>147</v>
      </c>
      <c r="D32" s="24"/>
      <c r="E32" s="24"/>
      <c r="F32" s="6"/>
    </row>
    <row r="33" spans="1:6" ht="30" customHeight="1" x14ac:dyDescent="0.25">
      <c r="A33" s="15" t="s">
        <v>109</v>
      </c>
      <c r="B33" s="1" t="s">
        <v>110</v>
      </c>
      <c r="C33" s="15" t="s">
        <v>148</v>
      </c>
      <c r="D33" s="24">
        <f>D34+D35+D36+D37</f>
        <v>0</v>
      </c>
      <c r="E33" s="24">
        <f>E34+E35+E36+E37</f>
        <v>0</v>
      </c>
      <c r="F33" s="24">
        <f>F34+F35+F36+F37</f>
        <v>0</v>
      </c>
    </row>
    <row r="34" spans="1:6" ht="30" customHeight="1" x14ac:dyDescent="0.25">
      <c r="A34" s="18" t="s">
        <v>128</v>
      </c>
      <c r="B34" s="5" t="s">
        <v>346</v>
      </c>
      <c r="C34" s="18"/>
      <c r="D34" s="6"/>
      <c r="E34" s="6"/>
      <c r="F34" s="6"/>
    </row>
    <row r="35" spans="1:6" ht="30" customHeight="1" x14ac:dyDescent="0.25">
      <c r="A35" s="18" t="s">
        <v>129</v>
      </c>
      <c r="B35" s="5" t="s">
        <v>111</v>
      </c>
      <c r="C35" s="18"/>
      <c r="D35" s="6"/>
      <c r="E35" s="6"/>
      <c r="F35" s="24"/>
    </row>
    <row r="36" spans="1:6" ht="30" customHeight="1" x14ac:dyDescent="0.25">
      <c r="A36" s="18" t="s">
        <v>130</v>
      </c>
      <c r="B36" s="5" t="s">
        <v>112</v>
      </c>
      <c r="C36" s="18"/>
      <c r="D36" s="6"/>
      <c r="E36" s="6"/>
      <c r="F36" s="6"/>
    </row>
    <row r="37" spans="1:6" ht="30" customHeight="1" x14ac:dyDescent="0.25">
      <c r="A37" s="18" t="s">
        <v>131</v>
      </c>
      <c r="B37" s="5" t="s">
        <v>350</v>
      </c>
      <c r="C37" s="18"/>
      <c r="D37" s="6"/>
      <c r="E37" s="6"/>
      <c r="F37" s="6"/>
    </row>
    <row r="38" spans="1:6" ht="30" customHeight="1" x14ac:dyDescent="0.25">
      <c r="A38" s="15" t="s">
        <v>113</v>
      </c>
      <c r="B38" s="33" t="s">
        <v>132</v>
      </c>
      <c r="C38" s="15" t="s">
        <v>149</v>
      </c>
      <c r="D38" s="24">
        <f>D6+D9+D15+D25+D26+D27+D28+D32+D33</f>
        <v>80742530</v>
      </c>
      <c r="E38" s="24">
        <f>E6+E9+E15+E25+E26+E27+E28+E32+E33</f>
        <v>0</v>
      </c>
      <c r="F38" s="24">
        <f>F6+F9+F15+F25+F26+F27+F28+F32+F33</f>
        <v>0</v>
      </c>
    </row>
    <row r="39" spans="1:6" ht="30" customHeight="1" x14ac:dyDescent="0.25">
      <c r="A39" s="15" t="s">
        <v>115</v>
      </c>
      <c r="B39" s="5" t="s">
        <v>116</v>
      </c>
      <c r="C39" s="15"/>
      <c r="D39" s="24">
        <f>D33</f>
        <v>0</v>
      </c>
      <c r="E39" s="24">
        <f>E33</f>
        <v>0</v>
      </c>
      <c r="F39" s="24">
        <f>F33</f>
        <v>0</v>
      </c>
    </row>
    <row r="40" spans="1:6" ht="30" customHeight="1" x14ac:dyDescent="0.25">
      <c r="A40" s="15" t="s">
        <v>117</v>
      </c>
      <c r="B40" s="1" t="s">
        <v>114</v>
      </c>
      <c r="C40" s="15"/>
      <c r="D40" s="24">
        <f>D38-D39</f>
        <v>80742530</v>
      </c>
      <c r="E40" s="24">
        <f>E38-E39</f>
        <v>0</v>
      </c>
      <c r="F40" s="24">
        <f>F38-F39</f>
        <v>0</v>
      </c>
    </row>
    <row r="41" spans="1:6" ht="30" customHeight="1" x14ac:dyDescent="0.25">
      <c r="A41" s="34"/>
      <c r="B41" s="35"/>
      <c r="C41" s="36"/>
      <c r="D41" s="37"/>
      <c r="E41" s="37"/>
      <c r="F41" s="37"/>
    </row>
    <row r="42" spans="1:6" ht="30" customHeight="1" x14ac:dyDescent="0.25">
      <c r="A42" s="34"/>
      <c r="B42" s="35" t="s">
        <v>332</v>
      </c>
      <c r="C42" s="38"/>
      <c r="D42" s="37"/>
      <c r="E42" s="37"/>
      <c r="F42" s="37"/>
    </row>
    <row r="43" spans="1:6" x14ac:dyDescent="0.25">
      <c r="B43" s="102" t="s">
        <v>333</v>
      </c>
    </row>
    <row r="44" spans="1:6" x14ac:dyDescent="0.25">
      <c r="B44" s="102" t="s">
        <v>334</v>
      </c>
    </row>
    <row r="45" spans="1:6" x14ac:dyDescent="0.25">
      <c r="B45" s="102" t="s">
        <v>335</v>
      </c>
    </row>
  </sheetData>
  <mergeCells count="2">
    <mergeCell ref="A1:F1"/>
    <mergeCell ref="A3:F3"/>
  </mergeCells>
  <pageMargins left="0.7" right="0.7" top="0.75" bottom="0.75" header="0.3" footer="0.3"/>
  <pageSetup paperSize="9" scale="7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view="pageBreakPreview" zoomScaleNormal="100" zoomScaleSheetLayoutView="100" workbookViewId="0">
      <selection activeCell="B37" sqref="B37"/>
    </sheetView>
  </sheetViews>
  <sheetFormatPr defaultRowHeight="15" x14ac:dyDescent="0.25"/>
  <cols>
    <col min="1" max="1" width="9.85546875" style="17" customWidth="1"/>
    <col min="2" max="2" width="42.85546875" customWidth="1"/>
    <col min="3" max="3" width="11.5703125" style="17" customWidth="1"/>
    <col min="4" max="4" width="16.85546875" customWidth="1"/>
    <col min="5" max="5" width="16.7109375" customWidth="1"/>
    <col min="6" max="6" width="17.140625" customWidth="1"/>
  </cols>
  <sheetData>
    <row r="1" spans="1:6" x14ac:dyDescent="0.25">
      <c r="A1" s="121" t="s">
        <v>305</v>
      </c>
      <c r="B1" s="121"/>
      <c r="C1" s="121"/>
      <c r="D1" s="121"/>
      <c r="E1" s="121"/>
      <c r="F1" s="121"/>
    </row>
    <row r="2" spans="1:6" x14ac:dyDescent="0.25">
      <c r="A2" s="9"/>
    </row>
    <row r="3" spans="1:6" ht="29.25" customHeight="1" x14ac:dyDescent="0.25">
      <c r="A3" s="123" t="s">
        <v>306</v>
      </c>
      <c r="B3" s="123"/>
      <c r="C3" s="123"/>
      <c r="D3" s="123"/>
      <c r="E3" s="123"/>
      <c r="F3" s="123"/>
    </row>
    <row r="4" spans="1:6" x14ac:dyDescent="0.25">
      <c r="A4" s="105"/>
      <c r="B4" s="106" t="s">
        <v>0</v>
      </c>
      <c r="C4" s="105" t="s">
        <v>1</v>
      </c>
      <c r="D4" s="106" t="s">
        <v>2</v>
      </c>
      <c r="E4" s="106" t="s">
        <v>3</v>
      </c>
      <c r="F4" s="106" t="s">
        <v>4</v>
      </c>
    </row>
    <row r="5" spans="1:6" ht="27.75" customHeight="1" x14ac:dyDescent="0.25">
      <c r="A5" s="105" t="s">
        <v>44</v>
      </c>
      <c r="B5" s="106" t="s">
        <v>5</v>
      </c>
      <c r="C5" s="105" t="s">
        <v>20</v>
      </c>
      <c r="D5" s="106" t="s">
        <v>18</v>
      </c>
      <c r="E5" s="106" t="s">
        <v>19</v>
      </c>
      <c r="F5" s="106" t="s">
        <v>6</v>
      </c>
    </row>
    <row r="6" spans="1:6" ht="30" customHeight="1" x14ac:dyDescent="0.25">
      <c r="A6" s="15" t="s">
        <v>7</v>
      </c>
      <c r="B6" s="108" t="s">
        <v>81</v>
      </c>
      <c r="C6" s="15" t="s">
        <v>141</v>
      </c>
      <c r="D6" s="107">
        <f>D7+D8</f>
        <v>7698548</v>
      </c>
      <c r="E6" s="107">
        <f>E7+E8</f>
        <v>0</v>
      </c>
      <c r="F6" s="107">
        <f>F7+F8</f>
        <v>0</v>
      </c>
    </row>
    <row r="7" spans="1:6" ht="30" customHeight="1" x14ac:dyDescent="0.25">
      <c r="A7" s="18" t="s">
        <v>45</v>
      </c>
      <c r="B7" s="103" t="s">
        <v>82</v>
      </c>
      <c r="C7" s="18"/>
      <c r="D7" s="6">
        <v>7017320</v>
      </c>
      <c r="E7" s="6"/>
      <c r="F7" s="6"/>
    </row>
    <row r="8" spans="1:6" ht="30" customHeight="1" x14ac:dyDescent="0.25">
      <c r="A8" s="18" t="s">
        <v>46</v>
      </c>
      <c r="B8" s="103" t="s">
        <v>83</v>
      </c>
      <c r="C8" s="18"/>
      <c r="D8" s="6">
        <v>681228</v>
      </c>
      <c r="E8" s="6"/>
      <c r="F8" s="6"/>
    </row>
    <row r="9" spans="1:6" ht="30" customHeight="1" x14ac:dyDescent="0.25">
      <c r="A9" s="15" t="s">
        <v>21</v>
      </c>
      <c r="B9" s="104" t="s">
        <v>84</v>
      </c>
      <c r="C9" s="15" t="s">
        <v>142</v>
      </c>
      <c r="D9" s="107">
        <f>D10+D11+D12+D13+D14</f>
        <v>1182715</v>
      </c>
      <c r="E9" s="107">
        <f>E10+E11+E12+E13+E14</f>
        <v>0</v>
      </c>
      <c r="F9" s="107">
        <f>F10+F11+F12+F13+F14</f>
        <v>0</v>
      </c>
    </row>
    <row r="10" spans="1:6" ht="30" customHeight="1" x14ac:dyDescent="0.25">
      <c r="A10" s="18" t="s">
        <v>61</v>
      </c>
      <c r="B10" s="103" t="s">
        <v>85</v>
      </c>
      <c r="C10" s="18"/>
      <c r="D10" s="6">
        <v>1182715</v>
      </c>
      <c r="E10" s="6"/>
      <c r="F10" s="6"/>
    </row>
    <row r="11" spans="1:6" ht="30" customHeight="1" x14ac:dyDescent="0.25">
      <c r="A11" s="18" t="s">
        <v>80</v>
      </c>
      <c r="B11" s="103" t="s">
        <v>86</v>
      </c>
      <c r="C11" s="18"/>
      <c r="D11" s="6"/>
      <c r="E11" s="6"/>
      <c r="F11" s="6"/>
    </row>
    <row r="12" spans="1:6" ht="30" customHeight="1" x14ac:dyDescent="0.25">
      <c r="A12" s="18" t="s">
        <v>118</v>
      </c>
      <c r="B12" s="103" t="s">
        <v>87</v>
      </c>
      <c r="C12" s="18"/>
      <c r="D12" s="6"/>
      <c r="E12" s="6"/>
      <c r="F12" s="6"/>
    </row>
    <row r="13" spans="1:6" ht="30" customHeight="1" x14ac:dyDescent="0.25">
      <c r="A13" s="18" t="s">
        <v>119</v>
      </c>
      <c r="B13" s="103" t="s">
        <v>88</v>
      </c>
      <c r="C13" s="18"/>
      <c r="D13" s="6"/>
      <c r="E13" s="6"/>
      <c r="F13" s="6"/>
    </row>
    <row r="14" spans="1:6" ht="30" customHeight="1" x14ac:dyDescent="0.25">
      <c r="A14" s="18" t="s">
        <v>120</v>
      </c>
      <c r="B14" s="103" t="s">
        <v>89</v>
      </c>
      <c r="C14" s="18"/>
      <c r="D14" s="6"/>
      <c r="E14" s="6"/>
      <c r="F14" s="6"/>
    </row>
    <row r="15" spans="1:6" ht="30" customHeight="1" x14ac:dyDescent="0.25">
      <c r="A15" s="15" t="s">
        <v>23</v>
      </c>
      <c r="B15" s="104" t="s">
        <v>90</v>
      </c>
      <c r="C15" s="15" t="s">
        <v>143</v>
      </c>
      <c r="D15" s="107">
        <f>D16+D17+D18+D19+D20</f>
        <v>915240</v>
      </c>
      <c r="E15" s="107">
        <f>E16+E17+E18+E19+E20</f>
        <v>0</v>
      </c>
      <c r="F15" s="107">
        <f>F16+F17+F18+F19+F20</f>
        <v>0</v>
      </c>
    </row>
    <row r="16" spans="1:6" ht="30" customHeight="1" x14ac:dyDescent="0.25">
      <c r="A16" s="18" t="s">
        <v>62</v>
      </c>
      <c r="B16" s="103" t="s">
        <v>91</v>
      </c>
      <c r="C16" s="18"/>
      <c r="D16" s="6">
        <v>214950</v>
      </c>
      <c r="E16" s="6"/>
      <c r="F16" s="6"/>
    </row>
    <row r="17" spans="1:6" ht="30" customHeight="1" x14ac:dyDescent="0.25">
      <c r="A17" s="18" t="s">
        <v>63</v>
      </c>
      <c r="B17" s="103" t="s">
        <v>92</v>
      </c>
      <c r="C17" s="18"/>
      <c r="D17" s="6">
        <v>45674</v>
      </c>
      <c r="E17" s="6"/>
      <c r="F17" s="6"/>
    </row>
    <row r="18" spans="1:6" ht="30" customHeight="1" x14ac:dyDescent="0.25">
      <c r="A18" s="18" t="s">
        <v>64</v>
      </c>
      <c r="B18" s="103" t="s">
        <v>93</v>
      </c>
      <c r="C18" s="18"/>
      <c r="D18" s="6">
        <v>457000</v>
      </c>
      <c r="E18" s="6"/>
      <c r="F18" s="6"/>
    </row>
    <row r="19" spans="1:6" ht="30" customHeight="1" x14ac:dyDescent="0.25">
      <c r="A19" s="18" t="s">
        <v>65</v>
      </c>
      <c r="B19" s="103" t="s">
        <v>94</v>
      </c>
      <c r="C19" s="18"/>
      <c r="D19" s="6"/>
      <c r="E19" s="6"/>
      <c r="F19" s="6"/>
    </row>
    <row r="20" spans="1:6" ht="30" customHeight="1" x14ac:dyDescent="0.25">
      <c r="A20" s="18" t="s">
        <v>66</v>
      </c>
      <c r="B20" s="103" t="s">
        <v>95</v>
      </c>
      <c r="C20" s="18"/>
      <c r="D20" s="6">
        <f>D21+D22+D23+D24</f>
        <v>197616</v>
      </c>
      <c r="E20" s="6">
        <f>E21+E22+E23+E24</f>
        <v>0</v>
      </c>
      <c r="F20" s="6">
        <f>F21+F22+F23+F24</f>
        <v>0</v>
      </c>
    </row>
    <row r="21" spans="1:6" ht="30" customHeight="1" x14ac:dyDescent="0.25">
      <c r="A21" s="18" t="s">
        <v>121</v>
      </c>
      <c r="B21" s="103" t="s">
        <v>96</v>
      </c>
      <c r="C21" s="18"/>
      <c r="D21" s="6">
        <v>172616</v>
      </c>
      <c r="E21" s="6"/>
      <c r="F21" s="6"/>
    </row>
    <row r="22" spans="1:6" ht="30" customHeight="1" x14ac:dyDescent="0.25">
      <c r="A22" s="18" t="s">
        <v>122</v>
      </c>
      <c r="B22" s="103" t="s">
        <v>97</v>
      </c>
      <c r="C22" s="18"/>
      <c r="D22" s="6"/>
      <c r="E22" s="6"/>
      <c r="F22" s="6"/>
    </row>
    <row r="23" spans="1:6" ht="30" customHeight="1" x14ac:dyDescent="0.25">
      <c r="A23" s="18" t="s">
        <v>123</v>
      </c>
      <c r="B23" s="103" t="s">
        <v>98</v>
      </c>
      <c r="C23" s="18"/>
      <c r="D23" s="6"/>
      <c r="E23" s="6"/>
      <c r="F23" s="107"/>
    </row>
    <row r="24" spans="1:6" ht="30" customHeight="1" x14ac:dyDescent="0.25">
      <c r="A24" s="18" t="s">
        <v>124</v>
      </c>
      <c r="B24" s="103" t="s">
        <v>99</v>
      </c>
      <c r="C24" s="18"/>
      <c r="D24" s="6">
        <v>25000</v>
      </c>
      <c r="E24" s="6"/>
      <c r="F24" s="107"/>
    </row>
    <row r="25" spans="1:6" ht="30" customHeight="1" x14ac:dyDescent="0.25">
      <c r="A25" s="15" t="s">
        <v>31</v>
      </c>
      <c r="B25" s="104" t="s">
        <v>100</v>
      </c>
      <c r="C25" s="15" t="s">
        <v>144</v>
      </c>
      <c r="D25" s="107"/>
      <c r="E25" s="107"/>
      <c r="F25" s="6"/>
    </row>
    <row r="26" spans="1:6" ht="30" customHeight="1" x14ac:dyDescent="0.25">
      <c r="A26" s="15" t="s">
        <v>33</v>
      </c>
      <c r="B26" s="104" t="s">
        <v>101</v>
      </c>
      <c r="C26" s="15" t="s">
        <v>145</v>
      </c>
      <c r="D26" s="107"/>
      <c r="E26" s="107"/>
      <c r="F26" s="107"/>
    </row>
    <row r="27" spans="1:6" ht="30" customHeight="1" x14ac:dyDescent="0.25">
      <c r="A27" s="15" t="s">
        <v>102</v>
      </c>
      <c r="B27" s="104" t="s">
        <v>103</v>
      </c>
      <c r="C27" s="15" t="s">
        <v>146</v>
      </c>
      <c r="D27" s="107">
        <v>127000</v>
      </c>
      <c r="E27" s="107"/>
      <c r="F27" s="6"/>
    </row>
    <row r="28" spans="1:6" ht="30" customHeight="1" x14ac:dyDescent="0.25">
      <c r="A28" s="15" t="s">
        <v>41</v>
      </c>
      <c r="B28" s="104" t="s">
        <v>104</v>
      </c>
      <c r="C28" s="15" t="s">
        <v>145</v>
      </c>
      <c r="D28" s="107">
        <f>D29+D30+D31</f>
        <v>0</v>
      </c>
      <c r="E28" s="107">
        <f>E29+E30+E31</f>
        <v>0</v>
      </c>
      <c r="F28" s="107">
        <f>F29+F30+F31</f>
        <v>0</v>
      </c>
    </row>
    <row r="29" spans="1:6" ht="42" customHeight="1" x14ac:dyDescent="0.25">
      <c r="A29" s="18" t="s">
        <v>125</v>
      </c>
      <c r="B29" s="103" t="s">
        <v>348</v>
      </c>
      <c r="C29" s="18"/>
      <c r="D29" s="6"/>
      <c r="E29" s="6"/>
      <c r="F29" s="6"/>
    </row>
    <row r="30" spans="1:6" ht="45.75" customHeight="1" x14ac:dyDescent="0.25">
      <c r="A30" s="18" t="s">
        <v>126</v>
      </c>
      <c r="B30" s="103" t="s">
        <v>105</v>
      </c>
      <c r="C30" s="18"/>
      <c r="D30" s="6"/>
      <c r="E30" s="6"/>
      <c r="F30" s="6"/>
    </row>
    <row r="31" spans="1:6" ht="30" customHeight="1" x14ac:dyDescent="0.25">
      <c r="A31" s="18" t="s">
        <v>127</v>
      </c>
      <c r="B31" s="103" t="s">
        <v>106</v>
      </c>
      <c r="C31" s="18"/>
      <c r="D31" s="6"/>
      <c r="E31" s="6"/>
      <c r="F31" s="6"/>
    </row>
    <row r="32" spans="1:6" ht="30" customHeight="1" x14ac:dyDescent="0.25">
      <c r="A32" s="15" t="s">
        <v>107</v>
      </c>
      <c r="B32" s="104" t="s">
        <v>108</v>
      </c>
      <c r="C32" s="15" t="s">
        <v>147</v>
      </c>
      <c r="D32" s="107"/>
      <c r="E32" s="107"/>
      <c r="F32" s="6"/>
    </row>
    <row r="33" spans="1:6" ht="30" customHeight="1" x14ac:dyDescent="0.25">
      <c r="A33" s="15" t="s">
        <v>109</v>
      </c>
      <c r="B33" s="104" t="s">
        <v>110</v>
      </c>
      <c r="C33" s="15" t="s">
        <v>148</v>
      </c>
      <c r="D33" s="107">
        <f>D34+D35+D36+D37</f>
        <v>0</v>
      </c>
      <c r="E33" s="107">
        <f>E34+E35+E36+E37</f>
        <v>0</v>
      </c>
      <c r="F33" s="107">
        <f>F34+F35+F36+F37</f>
        <v>0</v>
      </c>
    </row>
    <row r="34" spans="1:6" ht="30" customHeight="1" x14ac:dyDescent="0.25">
      <c r="A34" s="18" t="s">
        <v>128</v>
      </c>
      <c r="B34" s="103" t="s">
        <v>346</v>
      </c>
      <c r="C34" s="18"/>
      <c r="D34" s="6"/>
      <c r="E34" s="6"/>
      <c r="F34" s="6"/>
    </row>
    <row r="35" spans="1:6" ht="30" customHeight="1" x14ac:dyDescent="0.25">
      <c r="A35" s="18" t="s">
        <v>129</v>
      </c>
      <c r="B35" s="103" t="s">
        <v>111</v>
      </c>
      <c r="C35" s="18"/>
      <c r="D35" s="6"/>
      <c r="E35" s="6"/>
      <c r="F35" s="107"/>
    </row>
    <row r="36" spans="1:6" ht="30" customHeight="1" x14ac:dyDescent="0.25">
      <c r="A36" s="18" t="s">
        <v>130</v>
      </c>
      <c r="B36" s="103" t="s">
        <v>112</v>
      </c>
      <c r="C36" s="18"/>
      <c r="D36" s="6"/>
      <c r="E36" s="6"/>
      <c r="F36" s="6"/>
    </row>
    <row r="37" spans="1:6" ht="30" customHeight="1" x14ac:dyDescent="0.25">
      <c r="A37" s="18" t="s">
        <v>131</v>
      </c>
      <c r="B37" s="103" t="s">
        <v>350</v>
      </c>
      <c r="C37" s="18"/>
      <c r="D37" s="6"/>
      <c r="E37" s="6"/>
      <c r="F37" s="6"/>
    </row>
    <row r="38" spans="1:6" ht="30" customHeight="1" x14ac:dyDescent="0.25">
      <c r="A38" s="15" t="s">
        <v>113</v>
      </c>
      <c r="B38" s="33" t="s">
        <v>132</v>
      </c>
      <c r="C38" s="15" t="s">
        <v>149</v>
      </c>
      <c r="D38" s="107">
        <f>D6+D9+D15+D25+D26+D27+D28+D32+D33</f>
        <v>9923503</v>
      </c>
      <c r="E38" s="107">
        <f>E6+E9+E15+E25+E26+E27+E28+E32+E33</f>
        <v>0</v>
      </c>
      <c r="F38" s="107">
        <f>F6+F9+F15+F25+F26+F27+F28+F32+F33</f>
        <v>0</v>
      </c>
    </row>
    <row r="39" spans="1:6" ht="30" customHeight="1" x14ac:dyDescent="0.25">
      <c r="A39" s="15" t="s">
        <v>115</v>
      </c>
      <c r="B39" s="103" t="s">
        <v>116</v>
      </c>
      <c r="C39" s="15"/>
      <c r="D39" s="107">
        <f>D33</f>
        <v>0</v>
      </c>
      <c r="E39" s="107">
        <f>E33</f>
        <v>0</v>
      </c>
      <c r="F39" s="107">
        <f>F33</f>
        <v>0</v>
      </c>
    </row>
    <row r="40" spans="1:6" ht="30" customHeight="1" x14ac:dyDescent="0.25">
      <c r="A40" s="15" t="s">
        <v>117</v>
      </c>
      <c r="B40" s="104" t="s">
        <v>114</v>
      </c>
      <c r="C40" s="15"/>
      <c r="D40" s="107">
        <f>D38-D39</f>
        <v>9923503</v>
      </c>
      <c r="E40" s="107">
        <f>E38-E39</f>
        <v>0</v>
      </c>
      <c r="F40" s="107">
        <f>F38-F39</f>
        <v>0</v>
      </c>
    </row>
    <row r="41" spans="1:6" ht="30" customHeight="1" x14ac:dyDescent="0.25">
      <c r="A41" s="34"/>
      <c r="B41" s="35"/>
      <c r="C41" s="36"/>
      <c r="D41" s="37"/>
      <c r="E41" s="37"/>
      <c r="F41" s="37"/>
    </row>
    <row r="42" spans="1:6" ht="30" customHeight="1" x14ac:dyDescent="0.25">
      <c r="A42" s="34"/>
      <c r="B42" s="35" t="s">
        <v>336</v>
      </c>
      <c r="C42" s="38"/>
      <c r="D42" s="37"/>
      <c r="E42" s="37"/>
      <c r="F42" s="37"/>
    </row>
    <row r="43" spans="1:6" x14ac:dyDescent="0.25">
      <c r="B43" s="102" t="s">
        <v>337</v>
      </c>
    </row>
    <row r="44" spans="1:6" x14ac:dyDescent="0.25">
      <c r="B44" s="102" t="s">
        <v>271</v>
      </c>
    </row>
    <row r="45" spans="1:6" x14ac:dyDescent="0.25">
      <c r="B45" s="102" t="s">
        <v>270</v>
      </c>
    </row>
  </sheetData>
  <mergeCells count="2">
    <mergeCell ref="A1:F1"/>
    <mergeCell ref="A3:F3"/>
  </mergeCells>
  <pageMargins left="0.7" right="0.7" top="0.75" bottom="0.75" header="0.3" footer="0.3"/>
  <pageSetup paperSize="9" scale="7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3" zoomScaleNormal="100" workbookViewId="0">
      <selection activeCell="K14" sqref="K14"/>
    </sheetView>
  </sheetViews>
  <sheetFormatPr defaultRowHeight="15" x14ac:dyDescent="0.25"/>
  <cols>
    <col min="1" max="1" width="9.85546875" style="17" customWidth="1"/>
    <col min="2" max="2" width="42.85546875" customWidth="1"/>
    <col min="3" max="3" width="11.5703125" style="17" customWidth="1"/>
    <col min="4" max="4" width="16.85546875" customWidth="1"/>
    <col min="5" max="5" width="16.7109375" customWidth="1"/>
    <col min="6" max="6" width="17.140625" customWidth="1"/>
  </cols>
  <sheetData>
    <row r="1" spans="1:6" x14ac:dyDescent="0.25">
      <c r="A1" s="121" t="s">
        <v>307</v>
      </c>
      <c r="B1" s="121"/>
      <c r="C1" s="121"/>
      <c r="D1" s="121"/>
      <c r="E1" s="121"/>
      <c r="F1" s="121"/>
    </row>
    <row r="2" spans="1:6" x14ac:dyDescent="0.25">
      <c r="A2" s="9"/>
    </row>
    <row r="3" spans="1:6" x14ac:dyDescent="0.25">
      <c r="A3" s="122" t="s">
        <v>308</v>
      </c>
      <c r="B3" s="122"/>
      <c r="C3" s="122"/>
      <c r="D3" s="122"/>
      <c r="E3" s="122"/>
      <c r="F3" s="122"/>
    </row>
    <row r="4" spans="1:6" x14ac:dyDescent="0.25">
      <c r="A4" s="10"/>
      <c r="B4" s="3" t="s">
        <v>0</v>
      </c>
      <c r="C4" s="10" t="s">
        <v>1</v>
      </c>
      <c r="D4" s="3" t="s">
        <v>2</v>
      </c>
      <c r="E4" s="3" t="s">
        <v>3</v>
      </c>
      <c r="F4" s="3" t="s">
        <v>4</v>
      </c>
    </row>
    <row r="5" spans="1:6" ht="27.75" customHeight="1" x14ac:dyDescent="0.25">
      <c r="A5" s="10" t="s">
        <v>44</v>
      </c>
      <c r="B5" s="3" t="s">
        <v>5</v>
      </c>
      <c r="C5" s="10" t="s">
        <v>20</v>
      </c>
      <c r="D5" s="3" t="s">
        <v>18</v>
      </c>
      <c r="E5" s="3" t="s">
        <v>19</v>
      </c>
      <c r="F5" s="3" t="s">
        <v>6</v>
      </c>
    </row>
    <row r="6" spans="1:6" ht="30" customHeight="1" x14ac:dyDescent="0.25">
      <c r="A6" s="29" t="s">
        <v>7</v>
      </c>
      <c r="B6" s="2" t="s">
        <v>8</v>
      </c>
      <c r="C6" s="15" t="s">
        <v>135</v>
      </c>
      <c r="D6" s="24">
        <f>D7+D8+D13</f>
        <v>8047952</v>
      </c>
      <c r="E6" s="24">
        <f>E7+E8+E13</f>
        <v>0</v>
      </c>
      <c r="F6" s="24">
        <f>F7+F8+F13</f>
        <v>0</v>
      </c>
    </row>
    <row r="7" spans="1:6" ht="30" customHeight="1" x14ac:dyDescent="0.25">
      <c r="A7" s="28" t="s">
        <v>45</v>
      </c>
      <c r="B7" s="30" t="s">
        <v>9</v>
      </c>
      <c r="C7" s="18"/>
      <c r="D7" s="6"/>
      <c r="E7" s="6"/>
      <c r="F7" s="6"/>
    </row>
    <row r="8" spans="1:6" ht="30" customHeight="1" x14ac:dyDescent="0.25">
      <c r="A8" s="12" t="s">
        <v>46</v>
      </c>
      <c r="B8" s="5" t="s">
        <v>10</v>
      </c>
      <c r="C8" s="18"/>
      <c r="D8" s="6">
        <f>D9+D10+D11+D12</f>
        <v>0</v>
      </c>
      <c r="E8" s="6">
        <f>E9+E10+E11+E12</f>
        <v>0</v>
      </c>
      <c r="F8" s="6">
        <f>F9+F10+F11+F12</f>
        <v>0</v>
      </c>
    </row>
    <row r="9" spans="1:6" ht="30" customHeight="1" x14ac:dyDescent="0.25">
      <c r="A9" s="12" t="s">
        <v>47</v>
      </c>
      <c r="B9" s="5" t="s">
        <v>11</v>
      </c>
      <c r="C9" s="18"/>
      <c r="D9" s="6"/>
      <c r="E9" s="6"/>
      <c r="F9" s="6"/>
    </row>
    <row r="10" spans="1:6" ht="30" customHeight="1" x14ac:dyDescent="0.25">
      <c r="A10" s="12" t="s">
        <v>48</v>
      </c>
      <c r="B10" s="5" t="s">
        <v>12</v>
      </c>
      <c r="C10" s="18"/>
      <c r="D10" s="6"/>
      <c r="E10" s="6"/>
      <c r="F10" s="6"/>
    </row>
    <row r="11" spans="1:6" ht="30" customHeight="1" x14ac:dyDescent="0.25">
      <c r="A11" s="12" t="s">
        <v>49</v>
      </c>
      <c r="B11" s="5" t="s">
        <v>13</v>
      </c>
      <c r="C11" s="18"/>
      <c r="D11" s="6"/>
      <c r="E11" s="6"/>
      <c r="F11" s="6"/>
    </row>
    <row r="12" spans="1:6" ht="30" customHeight="1" x14ac:dyDescent="0.25">
      <c r="A12" s="12" t="s">
        <v>50</v>
      </c>
      <c r="B12" s="4" t="s">
        <v>14</v>
      </c>
      <c r="C12" s="18"/>
      <c r="D12" s="6"/>
      <c r="E12" s="6"/>
      <c r="F12" s="6"/>
    </row>
    <row r="13" spans="1:6" ht="30" customHeight="1" x14ac:dyDescent="0.25">
      <c r="A13" s="12" t="s">
        <v>51</v>
      </c>
      <c r="B13" s="4" t="s">
        <v>15</v>
      </c>
      <c r="C13" s="18"/>
      <c r="D13" s="6">
        <f>D14+D15+D16+D17+D18+D19+D20+D21+D22</f>
        <v>8047952</v>
      </c>
      <c r="E13" s="6">
        <f>E14+E15+E16+E17+E18+E19+E20+E21+E22</f>
        <v>0</v>
      </c>
      <c r="F13" s="6">
        <f>F14+F15+F16+F17+F18+F19+F20+F21+F22</f>
        <v>0</v>
      </c>
    </row>
    <row r="14" spans="1:6" ht="43.5" customHeight="1" x14ac:dyDescent="0.25">
      <c r="A14" s="12" t="s">
        <v>52</v>
      </c>
      <c r="B14" s="110" t="s">
        <v>268</v>
      </c>
      <c r="C14" s="18"/>
      <c r="D14" s="6"/>
      <c r="E14" s="6"/>
      <c r="F14" s="6"/>
    </row>
    <row r="15" spans="1:6" ht="47.25" customHeight="1" x14ac:dyDescent="0.25">
      <c r="A15" s="12" t="s">
        <v>53</v>
      </c>
      <c r="B15" s="5" t="s">
        <v>349</v>
      </c>
      <c r="C15" s="19"/>
      <c r="D15" s="6"/>
      <c r="E15" s="6"/>
      <c r="F15" s="6"/>
    </row>
    <row r="16" spans="1:6" ht="30" customHeight="1" x14ac:dyDescent="0.25">
      <c r="A16" s="13" t="s">
        <v>54</v>
      </c>
      <c r="B16" s="5" t="s">
        <v>43</v>
      </c>
      <c r="C16" s="19"/>
      <c r="D16" s="25">
        <v>7693295</v>
      </c>
      <c r="E16" s="25"/>
      <c r="F16" s="25"/>
    </row>
    <row r="17" spans="1:6" ht="30" customHeight="1" x14ac:dyDescent="0.25">
      <c r="A17" s="12" t="s">
        <v>55</v>
      </c>
      <c r="B17" s="5" t="s">
        <v>16</v>
      </c>
      <c r="C17" s="19"/>
      <c r="D17" s="6"/>
      <c r="E17" s="6"/>
      <c r="F17" s="6"/>
    </row>
    <row r="18" spans="1:6" ht="30" customHeight="1" x14ac:dyDescent="0.25">
      <c r="A18" s="14" t="s">
        <v>56</v>
      </c>
      <c r="B18" s="7" t="s">
        <v>17</v>
      </c>
      <c r="C18" s="20"/>
      <c r="D18" s="26"/>
      <c r="E18" s="26"/>
      <c r="F18" s="26"/>
    </row>
    <row r="19" spans="1:6" ht="42.75" customHeight="1" x14ac:dyDescent="0.25">
      <c r="A19" s="14" t="s">
        <v>57</v>
      </c>
      <c r="B19" s="7" t="s">
        <v>275</v>
      </c>
      <c r="C19" s="20"/>
      <c r="D19" s="26"/>
      <c r="E19" s="26"/>
      <c r="F19" s="26"/>
    </row>
    <row r="20" spans="1:6" ht="30" customHeight="1" x14ac:dyDescent="0.25">
      <c r="A20" s="14" t="s">
        <v>58</v>
      </c>
      <c r="B20" s="7" t="s">
        <v>75</v>
      </c>
      <c r="C20" s="20"/>
      <c r="D20" s="26">
        <v>354657</v>
      </c>
      <c r="E20" s="26"/>
      <c r="F20" s="26"/>
    </row>
    <row r="21" spans="1:6" ht="30" customHeight="1" x14ac:dyDescent="0.25">
      <c r="A21" s="14" t="s">
        <v>59</v>
      </c>
      <c r="B21" s="7" t="s">
        <v>265</v>
      </c>
      <c r="C21" s="20"/>
      <c r="D21" s="26"/>
      <c r="E21" s="26"/>
      <c r="F21" s="26"/>
    </row>
    <row r="22" spans="1:6" ht="30" customHeight="1" x14ac:dyDescent="0.25">
      <c r="A22" s="14" t="s">
        <v>60</v>
      </c>
      <c r="B22" s="7" t="s">
        <v>273</v>
      </c>
      <c r="C22" s="20"/>
      <c r="D22" s="26"/>
      <c r="E22" s="26"/>
      <c r="F22" s="26"/>
    </row>
    <row r="23" spans="1:6" ht="30" customHeight="1" x14ac:dyDescent="0.25">
      <c r="A23" s="11" t="s">
        <v>21</v>
      </c>
      <c r="B23" s="1" t="s">
        <v>22</v>
      </c>
      <c r="C23" s="21" t="s">
        <v>136</v>
      </c>
      <c r="D23" s="24">
        <f>D24+D25</f>
        <v>4000000</v>
      </c>
      <c r="E23" s="24">
        <f>E24+E25</f>
        <v>0</v>
      </c>
      <c r="F23" s="24">
        <f>F24+F25</f>
        <v>0</v>
      </c>
    </row>
    <row r="24" spans="1:6" ht="30" customHeight="1" x14ac:dyDescent="0.25">
      <c r="A24" s="12" t="s">
        <v>61</v>
      </c>
      <c r="B24" s="5" t="s">
        <v>78</v>
      </c>
      <c r="C24" s="21"/>
      <c r="D24" s="24">
        <v>4000000</v>
      </c>
      <c r="E24" s="24"/>
      <c r="F24" s="24"/>
    </row>
    <row r="25" spans="1:6" ht="30" customHeight="1" x14ac:dyDescent="0.25">
      <c r="A25" s="12" t="s">
        <v>80</v>
      </c>
      <c r="B25" s="31" t="s">
        <v>79</v>
      </c>
      <c r="C25" s="19"/>
      <c r="D25" s="6"/>
      <c r="E25" s="6"/>
      <c r="F25" s="6"/>
    </row>
    <row r="26" spans="1:6" ht="30" customHeight="1" x14ac:dyDescent="0.25">
      <c r="A26" s="15" t="s">
        <v>23</v>
      </c>
      <c r="B26" s="1" t="s">
        <v>24</v>
      </c>
      <c r="C26" s="15" t="s">
        <v>137</v>
      </c>
      <c r="D26" s="24">
        <f>D27+D28+D29+D30+D31+D32+D33+D34</f>
        <v>33116000</v>
      </c>
      <c r="E26" s="24">
        <f>E27+E28+E29+E30+E31+E32+E33+E34</f>
        <v>0</v>
      </c>
      <c r="F26" s="24">
        <f>F27+F28+F29+F30+F31+F32+F33+F34</f>
        <v>0</v>
      </c>
    </row>
    <row r="27" spans="1:6" ht="30" customHeight="1" x14ac:dyDescent="0.25">
      <c r="A27" s="12" t="s">
        <v>62</v>
      </c>
      <c r="B27" s="40" t="s">
        <v>25</v>
      </c>
      <c r="C27" s="19"/>
      <c r="D27" s="6"/>
      <c r="E27" s="6"/>
      <c r="F27" s="6"/>
    </row>
    <row r="28" spans="1:6" ht="30" customHeight="1" x14ac:dyDescent="0.25">
      <c r="A28" s="12" t="s">
        <v>63</v>
      </c>
      <c r="B28" s="39" t="s">
        <v>26</v>
      </c>
      <c r="C28" s="19"/>
      <c r="D28" s="6"/>
      <c r="E28" s="6"/>
      <c r="F28" s="6"/>
    </row>
    <row r="29" spans="1:6" ht="30" customHeight="1" x14ac:dyDescent="0.25">
      <c r="A29" s="12" t="s">
        <v>64</v>
      </c>
      <c r="B29" s="4" t="s">
        <v>27</v>
      </c>
      <c r="C29" s="19"/>
      <c r="D29" s="6"/>
      <c r="E29" s="6"/>
      <c r="F29" s="6"/>
    </row>
    <row r="30" spans="1:6" ht="30" customHeight="1" x14ac:dyDescent="0.25">
      <c r="A30" s="12" t="s">
        <v>65</v>
      </c>
      <c r="B30" s="40" t="s">
        <v>133</v>
      </c>
      <c r="C30" s="19"/>
      <c r="D30" s="6">
        <v>31300000</v>
      </c>
      <c r="E30" s="6"/>
      <c r="F30" s="6"/>
    </row>
    <row r="31" spans="1:6" ht="30" customHeight="1" x14ac:dyDescent="0.25">
      <c r="A31" s="12" t="s">
        <v>66</v>
      </c>
      <c r="B31" s="40" t="s">
        <v>28</v>
      </c>
      <c r="C31" s="19"/>
      <c r="D31" s="6">
        <v>1816000</v>
      </c>
      <c r="E31" s="6"/>
      <c r="F31" s="6"/>
    </row>
    <row r="32" spans="1:6" ht="30" customHeight="1" x14ac:dyDescent="0.25">
      <c r="A32" s="12" t="s">
        <v>67</v>
      </c>
      <c r="B32" s="40" t="s">
        <v>29</v>
      </c>
      <c r="C32" s="19"/>
      <c r="D32" s="6"/>
      <c r="E32" s="6"/>
      <c r="F32" s="6"/>
    </row>
    <row r="33" spans="1:6" ht="30" customHeight="1" x14ac:dyDescent="0.25">
      <c r="A33" s="12" t="s">
        <v>68</v>
      </c>
      <c r="B33" s="40" t="s">
        <v>30</v>
      </c>
      <c r="C33" s="19"/>
      <c r="D33" s="6"/>
      <c r="E33" s="6"/>
      <c r="F33" s="6"/>
    </row>
    <row r="34" spans="1:6" ht="30" customHeight="1" x14ac:dyDescent="0.25">
      <c r="A34" s="12" t="s">
        <v>69</v>
      </c>
      <c r="B34" s="40" t="s">
        <v>134</v>
      </c>
      <c r="C34" s="19"/>
      <c r="D34" s="6"/>
      <c r="E34" s="6"/>
      <c r="F34" s="6"/>
    </row>
    <row r="35" spans="1:6" ht="30" customHeight="1" x14ac:dyDescent="0.25">
      <c r="A35" s="11" t="s">
        <v>31</v>
      </c>
      <c r="B35" s="1" t="s">
        <v>32</v>
      </c>
      <c r="C35" s="15" t="s">
        <v>138</v>
      </c>
      <c r="D35" s="24">
        <f>D36+D37</f>
        <v>0</v>
      </c>
      <c r="E35" s="24">
        <f>E36+E37</f>
        <v>0</v>
      </c>
      <c r="F35" s="24">
        <f>F36+F37</f>
        <v>0</v>
      </c>
    </row>
    <row r="36" spans="1:6" ht="30" customHeight="1" x14ac:dyDescent="0.25">
      <c r="A36" s="12" t="s">
        <v>70</v>
      </c>
      <c r="B36" s="5" t="s">
        <v>76</v>
      </c>
      <c r="C36" s="18"/>
      <c r="D36" s="6"/>
      <c r="E36" s="6"/>
      <c r="F36" s="6"/>
    </row>
    <row r="37" spans="1:6" ht="30" customHeight="1" x14ac:dyDescent="0.25">
      <c r="A37" s="12" t="s">
        <v>71</v>
      </c>
      <c r="B37" s="5" t="s">
        <v>77</v>
      </c>
      <c r="C37" s="18"/>
      <c r="D37" s="6"/>
      <c r="E37" s="6"/>
      <c r="F37" s="6"/>
    </row>
    <row r="38" spans="1:6" ht="30" customHeight="1" x14ac:dyDescent="0.25">
      <c r="A38" s="11" t="s">
        <v>33</v>
      </c>
      <c r="B38" s="1" t="s">
        <v>34</v>
      </c>
      <c r="C38" s="15" t="s">
        <v>139</v>
      </c>
      <c r="D38" s="24">
        <f>D39+D40</f>
        <v>84456648</v>
      </c>
      <c r="E38" s="24">
        <f>E39+E40</f>
        <v>0</v>
      </c>
      <c r="F38" s="24">
        <f>F39+F40</f>
        <v>0</v>
      </c>
    </row>
    <row r="39" spans="1:6" ht="30" customHeight="1" x14ac:dyDescent="0.25">
      <c r="A39" s="12" t="s">
        <v>72</v>
      </c>
      <c r="B39" s="4" t="s">
        <v>35</v>
      </c>
      <c r="C39" s="19"/>
      <c r="D39" s="6">
        <v>177328</v>
      </c>
      <c r="E39" s="6"/>
      <c r="F39" s="6"/>
    </row>
    <row r="40" spans="1:6" ht="30" customHeight="1" x14ac:dyDescent="0.25">
      <c r="A40" s="12" t="s">
        <v>73</v>
      </c>
      <c r="B40" s="4" t="s">
        <v>36</v>
      </c>
      <c r="C40" s="19"/>
      <c r="D40" s="6">
        <v>84279320</v>
      </c>
      <c r="E40" s="6"/>
      <c r="F40" s="6"/>
    </row>
    <row r="41" spans="1:6" ht="30" customHeight="1" x14ac:dyDescent="0.25">
      <c r="A41" s="16" t="s">
        <v>37</v>
      </c>
      <c r="B41" s="8" t="s">
        <v>42</v>
      </c>
      <c r="C41" s="22" t="s">
        <v>140</v>
      </c>
      <c r="D41" s="27">
        <f>D6+D23+D26+D35+D38</f>
        <v>129620600</v>
      </c>
      <c r="E41" s="27">
        <f>E6+E23+E26+E35+E38</f>
        <v>0</v>
      </c>
      <c r="F41" s="27">
        <f>F6+F23+F26+F35+F38</f>
        <v>0</v>
      </c>
    </row>
    <row r="42" spans="1:6" ht="30" customHeight="1" x14ac:dyDescent="0.25">
      <c r="A42" s="11" t="s">
        <v>39</v>
      </c>
      <c r="B42" s="1" t="s">
        <v>40</v>
      </c>
      <c r="C42" s="23"/>
      <c r="D42" s="24"/>
      <c r="E42" s="24"/>
      <c r="F42" s="24"/>
    </row>
    <row r="43" spans="1:6" ht="30" customHeight="1" x14ac:dyDescent="0.25">
      <c r="A43" s="11" t="s">
        <v>41</v>
      </c>
      <c r="B43" s="1" t="s">
        <v>38</v>
      </c>
      <c r="C43" s="15"/>
      <c r="D43" s="24">
        <f>D41-D42</f>
        <v>129620600</v>
      </c>
      <c r="E43" s="24">
        <f>E41-E42</f>
        <v>0</v>
      </c>
      <c r="F43" s="24">
        <f>F41-F42</f>
        <v>0</v>
      </c>
    </row>
  </sheetData>
  <mergeCells count="2">
    <mergeCell ref="A1:F1"/>
    <mergeCell ref="A3:F3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31" zoomScaleNormal="100" workbookViewId="0">
      <selection activeCell="M33" sqref="M33"/>
    </sheetView>
  </sheetViews>
  <sheetFormatPr defaultRowHeight="15" x14ac:dyDescent="0.25"/>
  <cols>
    <col min="1" max="1" width="9.85546875" style="17" customWidth="1"/>
    <col min="2" max="2" width="42.85546875" customWidth="1"/>
    <col min="3" max="3" width="11.5703125" style="17" customWidth="1"/>
    <col min="4" max="4" width="16.85546875" customWidth="1"/>
    <col min="5" max="5" width="16.7109375" customWidth="1"/>
    <col min="6" max="6" width="17.140625" customWidth="1"/>
  </cols>
  <sheetData>
    <row r="1" spans="1:6" x14ac:dyDescent="0.25">
      <c r="A1" s="121" t="s">
        <v>309</v>
      </c>
      <c r="B1" s="121"/>
      <c r="C1" s="121"/>
      <c r="D1" s="121"/>
      <c r="E1" s="121"/>
      <c r="F1" s="121"/>
    </row>
    <row r="2" spans="1:6" x14ac:dyDescent="0.25">
      <c r="A2" s="9"/>
    </row>
    <row r="3" spans="1:6" x14ac:dyDescent="0.25">
      <c r="A3" s="122" t="s">
        <v>310</v>
      </c>
      <c r="B3" s="122"/>
      <c r="C3" s="122"/>
      <c r="D3" s="122"/>
      <c r="E3" s="122"/>
      <c r="F3" s="122"/>
    </row>
    <row r="4" spans="1:6" x14ac:dyDescent="0.25">
      <c r="A4" s="10"/>
      <c r="B4" s="3" t="s">
        <v>0</v>
      </c>
      <c r="C4" s="10" t="s">
        <v>1</v>
      </c>
      <c r="D4" s="3" t="s">
        <v>2</v>
      </c>
      <c r="E4" s="3" t="s">
        <v>3</v>
      </c>
      <c r="F4" s="3" t="s">
        <v>4</v>
      </c>
    </row>
    <row r="5" spans="1:6" ht="27.75" customHeight="1" x14ac:dyDescent="0.25">
      <c r="A5" s="10" t="s">
        <v>44</v>
      </c>
      <c r="B5" s="3" t="s">
        <v>5</v>
      </c>
      <c r="C5" s="10" t="s">
        <v>20</v>
      </c>
      <c r="D5" s="3" t="s">
        <v>18</v>
      </c>
      <c r="E5" s="3" t="s">
        <v>19</v>
      </c>
      <c r="F5" s="3" t="s">
        <v>6</v>
      </c>
    </row>
    <row r="6" spans="1:6" ht="30" customHeight="1" x14ac:dyDescent="0.25">
      <c r="A6" s="15" t="s">
        <v>7</v>
      </c>
      <c r="B6" s="32" t="s">
        <v>81</v>
      </c>
      <c r="C6" s="15" t="s">
        <v>141</v>
      </c>
      <c r="D6" s="24">
        <f>D7+D8</f>
        <v>76633820</v>
      </c>
      <c r="E6" s="24">
        <f>E7+E8</f>
        <v>0</v>
      </c>
      <c r="F6" s="24">
        <f>F7+F8</f>
        <v>0</v>
      </c>
    </row>
    <row r="7" spans="1:6" ht="30" customHeight="1" x14ac:dyDescent="0.25">
      <c r="A7" s="18" t="s">
        <v>45</v>
      </c>
      <c r="B7" s="5" t="s">
        <v>82</v>
      </c>
      <c r="C7" s="18"/>
      <c r="D7" s="6">
        <v>76533820</v>
      </c>
      <c r="E7" s="6"/>
      <c r="F7" s="6"/>
    </row>
    <row r="8" spans="1:6" ht="30" customHeight="1" x14ac:dyDescent="0.25">
      <c r="A8" s="18" t="s">
        <v>46</v>
      </c>
      <c r="B8" s="5" t="s">
        <v>83</v>
      </c>
      <c r="C8" s="18"/>
      <c r="D8" s="6">
        <v>100000</v>
      </c>
      <c r="E8" s="6"/>
      <c r="F8" s="6"/>
    </row>
    <row r="9" spans="1:6" ht="30" customHeight="1" x14ac:dyDescent="0.25">
      <c r="A9" s="15" t="s">
        <v>21</v>
      </c>
      <c r="B9" s="1" t="s">
        <v>84</v>
      </c>
      <c r="C9" s="15" t="s">
        <v>142</v>
      </c>
      <c r="D9" s="24">
        <f>D10+D11+D12+D13+D14</f>
        <v>11814720</v>
      </c>
      <c r="E9" s="24">
        <f>E10+E11+E12+E13+E14</f>
        <v>0</v>
      </c>
      <c r="F9" s="24">
        <f>F10+F11+F12+F13+F14</f>
        <v>0</v>
      </c>
    </row>
    <row r="10" spans="1:6" ht="30" customHeight="1" x14ac:dyDescent="0.25">
      <c r="A10" s="18" t="s">
        <v>61</v>
      </c>
      <c r="B10" s="5" t="s">
        <v>85</v>
      </c>
      <c r="C10" s="18"/>
      <c r="D10" s="6">
        <v>11814720</v>
      </c>
      <c r="E10" s="6"/>
      <c r="F10" s="6"/>
    </row>
    <row r="11" spans="1:6" ht="30" customHeight="1" x14ac:dyDescent="0.25">
      <c r="A11" s="18" t="s">
        <v>80</v>
      </c>
      <c r="B11" s="5" t="s">
        <v>86</v>
      </c>
      <c r="C11" s="18"/>
      <c r="D11" s="6"/>
      <c r="E11" s="6"/>
      <c r="F11" s="6"/>
    </row>
    <row r="12" spans="1:6" ht="30" customHeight="1" x14ac:dyDescent="0.25">
      <c r="A12" s="18" t="s">
        <v>118</v>
      </c>
      <c r="B12" s="5" t="s">
        <v>87</v>
      </c>
      <c r="C12" s="18"/>
      <c r="D12" s="6"/>
      <c r="E12" s="6"/>
      <c r="F12" s="6"/>
    </row>
    <row r="13" spans="1:6" ht="30" customHeight="1" x14ac:dyDescent="0.25">
      <c r="A13" s="18" t="s">
        <v>119</v>
      </c>
      <c r="B13" s="5" t="s">
        <v>88</v>
      </c>
      <c r="C13" s="18"/>
      <c r="D13" s="6"/>
      <c r="E13" s="6"/>
      <c r="F13" s="6"/>
    </row>
    <row r="14" spans="1:6" ht="30" customHeight="1" x14ac:dyDescent="0.25">
      <c r="A14" s="18" t="s">
        <v>120</v>
      </c>
      <c r="B14" s="5" t="s">
        <v>89</v>
      </c>
      <c r="C14" s="18"/>
      <c r="D14" s="6"/>
      <c r="E14" s="6"/>
      <c r="F14" s="6"/>
    </row>
    <row r="15" spans="1:6" ht="30" customHeight="1" x14ac:dyDescent="0.25">
      <c r="A15" s="15" t="s">
        <v>23</v>
      </c>
      <c r="B15" s="1" t="s">
        <v>90</v>
      </c>
      <c r="C15" s="15" t="s">
        <v>143</v>
      </c>
      <c r="D15" s="24">
        <f>D16+D17+D18+D19+D20</f>
        <v>36600560</v>
      </c>
      <c r="E15" s="24">
        <f>E16+E17+E18+E19+E20</f>
        <v>0</v>
      </c>
      <c r="F15" s="24">
        <f>F16+F17+F18+F19+F20</f>
        <v>0</v>
      </c>
    </row>
    <row r="16" spans="1:6" ht="30" customHeight="1" x14ac:dyDescent="0.25">
      <c r="A16" s="18" t="s">
        <v>62</v>
      </c>
      <c r="B16" s="5" t="s">
        <v>91</v>
      </c>
      <c r="C16" s="18"/>
      <c r="D16" s="6">
        <v>6300000</v>
      </c>
      <c r="E16" s="6"/>
      <c r="F16" s="6"/>
    </row>
    <row r="17" spans="1:6" ht="30" customHeight="1" x14ac:dyDescent="0.25">
      <c r="A17" s="18" t="s">
        <v>63</v>
      </c>
      <c r="B17" s="5" t="s">
        <v>92</v>
      </c>
      <c r="C17" s="18"/>
      <c r="D17" s="6">
        <v>246000</v>
      </c>
      <c r="E17" s="6"/>
      <c r="F17" s="6"/>
    </row>
    <row r="18" spans="1:6" ht="30" customHeight="1" x14ac:dyDescent="0.25">
      <c r="A18" s="18" t="s">
        <v>64</v>
      </c>
      <c r="B18" s="5" t="s">
        <v>93</v>
      </c>
      <c r="C18" s="18"/>
      <c r="D18" s="6">
        <v>23029960</v>
      </c>
      <c r="E18" s="6"/>
      <c r="F18" s="6"/>
    </row>
    <row r="19" spans="1:6" ht="30" customHeight="1" x14ac:dyDescent="0.25">
      <c r="A19" s="18" t="s">
        <v>65</v>
      </c>
      <c r="B19" s="5" t="s">
        <v>94</v>
      </c>
      <c r="C19" s="18"/>
      <c r="D19" s="6">
        <v>50000</v>
      </c>
      <c r="E19" s="6"/>
      <c r="F19" s="6"/>
    </row>
    <row r="20" spans="1:6" s="92" customFormat="1" ht="30" customHeight="1" x14ac:dyDescent="0.25">
      <c r="A20" s="15" t="s">
        <v>66</v>
      </c>
      <c r="B20" s="118" t="s">
        <v>95</v>
      </c>
      <c r="C20" s="15"/>
      <c r="D20" s="119">
        <f>D21+D22+D23+D24</f>
        <v>6974600</v>
      </c>
      <c r="E20" s="119">
        <f>E21+E22+E23+E24</f>
        <v>0</v>
      </c>
      <c r="F20" s="119">
        <f>F21+F22+F23+F24</f>
        <v>0</v>
      </c>
    </row>
    <row r="21" spans="1:6" ht="30" customHeight="1" x14ac:dyDescent="0.25">
      <c r="A21" s="18" t="s">
        <v>121</v>
      </c>
      <c r="B21" s="5" t="s">
        <v>96</v>
      </c>
      <c r="C21" s="18"/>
      <c r="D21" s="6">
        <v>6964600</v>
      </c>
      <c r="E21" s="6"/>
      <c r="F21" s="6"/>
    </row>
    <row r="22" spans="1:6" ht="30" customHeight="1" x14ac:dyDescent="0.25">
      <c r="A22" s="18" t="s">
        <v>122</v>
      </c>
      <c r="B22" s="5" t="s">
        <v>97</v>
      </c>
      <c r="C22" s="18"/>
      <c r="D22" s="6"/>
      <c r="E22" s="6"/>
      <c r="F22" s="6"/>
    </row>
    <row r="23" spans="1:6" ht="30" customHeight="1" x14ac:dyDescent="0.25">
      <c r="A23" s="18" t="s">
        <v>123</v>
      </c>
      <c r="B23" s="5" t="s">
        <v>98</v>
      </c>
      <c r="C23" s="18"/>
      <c r="D23" s="6"/>
      <c r="E23" s="6"/>
      <c r="F23" s="24"/>
    </row>
    <row r="24" spans="1:6" ht="30" customHeight="1" x14ac:dyDescent="0.25">
      <c r="A24" s="18" t="s">
        <v>124</v>
      </c>
      <c r="B24" s="5" t="s">
        <v>99</v>
      </c>
      <c r="C24" s="18"/>
      <c r="D24" s="6">
        <v>10000</v>
      </c>
      <c r="E24" s="6"/>
      <c r="F24" s="24"/>
    </row>
    <row r="25" spans="1:6" ht="30" customHeight="1" x14ac:dyDescent="0.25">
      <c r="A25" s="15" t="s">
        <v>31</v>
      </c>
      <c r="B25" s="1" t="s">
        <v>100</v>
      </c>
      <c r="C25" s="15" t="s">
        <v>144</v>
      </c>
      <c r="D25" s="24"/>
      <c r="E25" s="24"/>
      <c r="F25" s="6"/>
    </row>
    <row r="26" spans="1:6" ht="30" customHeight="1" x14ac:dyDescent="0.25">
      <c r="A26" s="15" t="s">
        <v>33</v>
      </c>
      <c r="B26" s="1" t="s">
        <v>101</v>
      </c>
      <c r="C26" s="15" t="s">
        <v>145</v>
      </c>
      <c r="D26" s="24"/>
      <c r="E26" s="24"/>
      <c r="F26" s="24"/>
    </row>
    <row r="27" spans="1:6" ht="30" customHeight="1" x14ac:dyDescent="0.25">
      <c r="A27" s="15" t="s">
        <v>102</v>
      </c>
      <c r="B27" s="1" t="s">
        <v>103</v>
      </c>
      <c r="C27" s="15" t="s">
        <v>146</v>
      </c>
      <c r="D27" s="24">
        <v>4571500</v>
      </c>
      <c r="E27" s="24"/>
      <c r="F27" s="6"/>
    </row>
    <row r="28" spans="1:6" ht="30" customHeight="1" x14ac:dyDescent="0.25">
      <c r="A28" s="15" t="s">
        <v>41</v>
      </c>
      <c r="B28" s="1" t="s">
        <v>104</v>
      </c>
      <c r="C28" s="15" t="s">
        <v>145</v>
      </c>
      <c r="D28" s="24">
        <f>D29+D30+D31</f>
        <v>0</v>
      </c>
      <c r="E28" s="24">
        <f>E29+E30+E31</f>
        <v>0</v>
      </c>
      <c r="F28" s="24">
        <f>F29+F30+F31</f>
        <v>0</v>
      </c>
    </row>
    <row r="29" spans="1:6" ht="42" customHeight="1" x14ac:dyDescent="0.25">
      <c r="A29" s="18" t="s">
        <v>125</v>
      </c>
      <c r="B29" s="5" t="s">
        <v>348</v>
      </c>
      <c r="C29" s="18"/>
      <c r="D29" s="6"/>
      <c r="E29" s="6"/>
      <c r="F29" s="6"/>
    </row>
    <row r="30" spans="1:6" ht="45.75" customHeight="1" x14ac:dyDescent="0.25">
      <c r="A30" s="18" t="s">
        <v>126</v>
      </c>
      <c r="B30" s="5" t="s">
        <v>105</v>
      </c>
      <c r="C30" s="18"/>
      <c r="D30" s="6"/>
      <c r="E30" s="6"/>
      <c r="F30" s="6"/>
    </row>
    <row r="31" spans="1:6" ht="30" customHeight="1" x14ac:dyDescent="0.25">
      <c r="A31" s="18" t="s">
        <v>127</v>
      </c>
      <c r="B31" s="5" t="s">
        <v>106</v>
      </c>
      <c r="C31" s="18"/>
      <c r="D31" s="6"/>
      <c r="E31" s="6"/>
      <c r="F31" s="6"/>
    </row>
    <row r="32" spans="1:6" ht="30" customHeight="1" x14ac:dyDescent="0.25">
      <c r="A32" s="15" t="s">
        <v>107</v>
      </c>
      <c r="B32" s="1" t="s">
        <v>108</v>
      </c>
      <c r="C32" s="15" t="s">
        <v>147</v>
      </c>
      <c r="D32" s="24"/>
      <c r="E32" s="24"/>
      <c r="F32" s="6"/>
    </row>
    <row r="33" spans="1:6" ht="30" customHeight="1" x14ac:dyDescent="0.25">
      <c r="A33" s="15" t="s">
        <v>109</v>
      </c>
      <c r="B33" s="1" t="s">
        <v>110</v>
      </c>
      <c r="C33" s="15" t="s">
        <v>148</v>
      </c>
      <c r="D33" s="24">
        <f>D34+D35+D36+D37</f>
        <v>0</v>
      </c>
      <c r="E33" s="24">
        <f>E34+E35+E36+E37</f>
        <v>0</v>
      </c>
      <c r="F33" s="24">
        <f>F34+F35+F36+F37</f>
        <v>0</v>
      </c>
    </row>
    <row r="34" spans="1:6" ht="30" customHeight="1" x14ac:dyDescent="0.25">
      <c r="A34" s="18" t="s">
        <v>128</v>
      </c>
      <c r="B34" s="5" t="s">
        <v>346</v>
      </c>
      <c r="C34" s="18"/>
      <c r="D34" s="6"/>
      <c r="E34" s="6"/>
      <c r="F34" s="6"/>
    </row>
    <row r="35" spans="1:6" ht="30" customHeight="1" x14ac:dyDescent="0.25">
      <c r="A35" s="18" t="s">
        <v>129</v>
      </c>
      <c r="B35" s="5" t="s">
        <v>111</v>
      </c>
      <c r="C35" s="18"/>
      <c r="D35" s="6"/>
      <c r="E35" s="6"/>
      <c r="F35" s="24"/>
    </row>
    <row r="36" spans="1:6" ht="30" customHeight="1" x14ac:dyDescent="0.25">
      <c r="A36" s="18" t="s">
        <v>130</v>
      </c>
      <c r="B36" s="5" t="s">
        <v>112</v>
      </c>
      <c r="C36" s="18"/>
      <c r="D36" s="6"/>
      <c r="E36" s="6"/>
      <c r="F36" s="6"/>
    </row>
    <row r="37" spans="1:6" ht="30" customHeight="1" x14ac:dyDescent="0.25">
      <c r="A37" s="18" t="s">
        <v>131</v>
      </c>
      <c r="B37" s="5" t="s">
        <v>350</v>
      </c>
      <c r="C37" s="18"/>
      <c r="D37" s="6"/>
      <c r="E37" s="6"/>
      <c r="F37" s="6"/>
    </row>
    <row r="38" spans="1:6" ht="30" customHeight="1" x14ac:dyDescent="0.25">
      <c r="A38" s="15" t="s">
        <v>113</v>
      </c>
      <c r="B38" s="33" t="s">
        <v>132</v>
      </c>
      <c r="C38" s="15" t="s">
        <v>149</v>
      </c>
      <c r="D38" s="24">
        <f>D6+D9+D15+D25+D26+D27+D28+D32+D33</f>
        <v>129620600</v>
      </c>
      <c r="E38" s="24">
        <f>E6+E9+E15+E25+E26+E27+E28+E32+E33</f>
        <v>0</v>
      </c>
      <c r="F38" s="24">
        <f>F6+F9+F15+F25+F26+F27+F28+F32+F33</f>
        <v>0</v>
      </c>
    </row>
    <row r="39" spans="1:6" ht="30" customHeight="1" x14ac:dyDescent="0.25">
      <c r="A39" s="15" t="s">
        <v>115</v>
      </c>
      <c r="B39" s="5" t="s">
        <v>116</v>
      </c>
      <c r="C39" s="15"/>
      <c r="D39" s="24">
        <f>D33</f>
        <v>0</v>
      </c>
      <c r="E39" s="24">
        <f>E33</f>
        <v>0</v>
      </c>
      <c r="F39" s="24">
        <f>F33</f>
        <v>0</v>
      </c>
    </row>
    <row r="40" spans="1:6" ht="30" customHeight="1" x14ac:dyDescent="0.25">
      <c r="A40" s="15" t="s">
        <v>117</v>
      </c>
      <c r="B40" s="1" t="s">
        <v>114</v>
      </c>
      <c r="C40" s="15"/>
      <c r="D40" s="24">
        <f>D38-D39</f>
        <v>129620600</v>
      </c>
      <c r="E40" s="24">
        <f>E38-E39</f>
        <v>0</v>
      </c>
      <c r="F40" s="24">
        <f>F38-F39</f>
        <v>0</v>
      </c>
    </row>
    <row r="41" spans="1:6" ht="30" customHeight="1" x14ac:dyDescent="0.25">
      <c r="A41" s="34"/>
      <c r="B41" s="35"/>
      <c r="C41" s="36"/>
      <c r="D41" s="37"/>
      <c r="E41" s="37"/>
      <c r="F41" s="37"/>
    </row>
    <row r="42" spans="1:6" ht="30" customHeight="1" x14ac:dyDescent="0.25">
      <c r="A42" s="34"/>
      <c r="B42" s="35" t="s">
        <v>342</v>
      </c>
      <c r="C42" s="38"/>
      <c r="D42" s="37"/>
      <c r="E42" s="37"/>
      <c r="F42" s="37"/>
    </row>
    <row r="43" spans="1:6" x14ac:dyDescent="0.25">
      <c r="B43" s="102" t="s">
        <v>338</v>
      </c>
    </row>
    <row r="44" spans="1:6" x14ac:dyDescent="0.25">
      <c r="B44" s="102" t="s">
        <v>339</v>
      </c>
    </row>
    <row r="45" spans="1:6" x14ac:dyDescent="0.25">
      <c r="B45" s="102" t="s">
        <v>340</v>
      </c>
    </row>
    <row r="46" spans="1:6" x14ac:dyDescent="0.25">
      <c r="B46" s="102" t="s">
        <v>341</v>
      </c>
    </row>
  </sheetData>
  <mergeCells count="2">
    <mergeCell ref="A1:F1"/>
    <mergeCell ref="A3:F3"/>
  </mergeCells>
  <pageMargins left="0.7" right="0.7" top="0.75" bottom="0.75" header="0.3" footer="0.3"/>
  <pageSetup paperSize="9" scale="7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1" zoomScaleNormal="100" workbookViewId="0">
      <selection activeCell="L17" sqref="L17"/>
    </sheetView>
  </sheetViews>
  <sheetFormatPr defaultRowHeight="15" x14ac:dyDescent="0.25"/>
  <cols>
    <col min="1" max="1" width="9.85546875" style="17" customWidth="1"/>
    <col min="2" max="2" width="42.85546875" customWidth="1"/>
    <col min="3" max="3" width="11.5703125" style="17" customWidth="1"/>
    <col min="4" max="4" width="16.85546875" customWidth="1"/>
    <col min="5" max="5" width="16.7109375" customWidth="1"/>
    <col min="6" max="6" width="17.140625" customWidth="1"/>
  </cols>
  <sheetData>
    <row r="1" spans="1:6" x14ac:dyDescent="0.25">
      <c r="A1" s="121" t="s">
        <v>311</v>
      </c>
      <c r="B1" s="121"/>
      <c r="C1" s="121"/>
      <c r="D1" s="121"/>
      <c r="E1" s="121"/>
      <c r="F1" s="121"/>
    </row>
    <row r="2" spans="1:6" x14ac:dyDescent="0.25">
      <c r="A2" s="9"/>
    </row>
    <row r="3" spans="1:6" x14ac:dyDescent="0.25">
      <c r="A3" s="122" t="s">
        <v>312</v>
      </c>
      <c r="B3" s="122"/>
      <c r="C3" s="122"/>
      <c r="D3" s="122"/>
      <c r="E3" s="122"/>
      <c r="F3" s="122"/>
    </row>
    <row r="4" spans="1:6" x14ac:dyDescent="0.25">
      <c r="A4" s="10"/>
      <c r="B4" s="3" t="s">
        <v>0</v>
      </c>
      <c r="C4" s="10" t="s">
        <v>1</v>
      </c>
      <c r="D4" s="3" t="s">
        <v>2</v>
      </c>
      <c r="E4" s="3" t="s">
        <v>3</v>
      </c>
      <c r="F4" s="3" t="s">
        <v>4</v>
      </c>
    </row>
    <row r="5" spans="1:6" ht="27.75" customHeight="1" x14ac:dyDescent="0.25">
      <c r="A5" s="10" t="s">
        <v>44</v>
      </c>
      <c r="B5" s="3" t="s">
        <v>5</v>
      </c>
      <c r="C5" s="10" t="s">
        <v>20</v>
      </c>
      <c r="D5" s="3" t="s">
        <v>18</v>
      </c>
      <c r="E5" s="3" t="s">
        <v>19</v>
      </c>
      <c r="F5" s="3" t="s">
        <v>6</v>
      </c>
    </row>
    <row r="6" spans="1:6" ht="30" customHeight="1" x14ac:dyDescent="0.25">
      <c r="A6" s="29" t="s">
        <v>7</v>
      </c>
      <c r="B6" s="2" t="s">
        <v>8</v>
      </c>
      <c r="C6" s="15" t="s">
        <v>135</v>
      </c>
      <c r="D6" s="24">
        <f>D7+D8+D13</f>
        <v>0</v>
      </c>
      <c r="E6" s="24">
        <f>E7+E8+E13</f>
        <v>0</v>
      </c>
      <c r="F6" s="24">
        <f>F7+F8+F13</f>
        <v>0</v>
      </c>
    </row>
    <row r="7" spans="1:6" ht="30" customHeight="1" x14ac:dyDescent="0.25">
      <c r="A7" s="28" t="s">
        <v>45</v>
      </c>
      <c r="B7" s="30" t="s">
        <v>9</v>
      </c>
      <c r="C7" s="18"/>
      <c r="D7" s="6"/>
      <c r="E7" s="6"/>
      <c r="F7" s="6"/>
    </row>
    <row r="8" spans="1:6" ht="30" customHeight="1" x14ac:dyDescent="0.25">
      <c r="A8" s="12" t="s">
        <v>46</v>
      </c>
      <c r="B8" s="5" t="s">
        <v>10</v>
      </c>
      <c r="C8" s="18"/>
      <c r="D8" s="6">
        <f>D9+D10+D11+D12</f>
        <v>0</v>
      </c>
      <c r="E8" s="6">
        <f>E9+E10+E11+E12</f>
        <v>0</v>
      </c>
      <c r="F8" s="6">
        <f>F9+F10+F11+F12</f>
        <v>0</v>
      </c>
    </row>
    <row r="9" spans="1:6" ht="30" customHeight="1" x14ac:dyDescent="0.25">
      <c r="A9" s="12" t="s">
        <v>47</v>
      </c>
      <c r="B9" s="5" t="s">
        <v>11</v>
      </c>
      <c r="C9" s="18"/>
      <c r="D9" s="6"/>
      <c r="E9" s="6"/>
      <c r="F9" s="6"/>
    </row>
    <row r="10" spans="1:6" ht="30" customHeight="1" x14ac:dyDescent="0.25">
      <c r="A10" s="12" t="s">
        <v>48</v>
      </c>
      <c r="B10" s="5" t="s">
        <v>12</v>
      </c>
      <c r="C10" s="18"/>
      <c r="D10" s="6"/>
      <c r="E10" s="6"/>
      <c r="F10" s="6"/>
    </row>
    <row r="11" spans="1:6" ht="30" customHeight="1" x14ac:dyDescent="0.25">
      <c r="A11" s="12" t="s">
        <v>49</v>
      </c>
      <c r="B11" s="5" t="s">
        <v>13</v>
      </c>
      <c r="C11" s="18"/>
      <c r="D11" s="6"/>
      <c r="E11" s="6"/>
      <c r="F11" s="6"/>
    </row>
    <row r="12" spans="1:6" ht="30" customHeight="1" x14ac:dyDescent="0.25">
      <c r="A12" s="12" t="s">
        <v>50</v>
      </c>
      <c r="B12" s="4" t="s">
        <v>14</v>
      </c>
      <c r="C12" s="18"/>
      <c r="D12" s="6"/>
      <c r="E12" s="6"/>
      <c r="F12" s="6"/>
    </row>
    <row r="13" spans="1:6" ht="30" customHeight="1" x14ac:dyDescent="0.25">
      <c r="A13" s="12" t="s">
        <v>51</v>
      </c>
      <c r="B13" s="4" t="s">
        <v>15</v>
      </c>
      <c r="C13" s="18"/>
      <c r="D13" s="6">
        <f>D14+D15+D16+D17+D18+D19+D20+D21+D22</f>
        <v>0</v>
      </c>
      <c r="E13" s="6">
        <f>E14+E15+E16+E17+E18+E19+E20+E21+E22</f>
        <v>0</v>
      </c>
      <c r="F13" s="6">
        <f>F14+F15+F16+F17+F18+F19+F20+F21+F22</f>
        <v>0</v>
      </c>
    </row>
    <row r="14" spans="1:6" ht="40.5" customHeight="1" x14ac:dyDescent="0.25">
      <c r="A14" s="12" t="s">
        <v>52</v>
      </c>
      <c r="B14" s="110" t="s">
        <v>269</v>
      </c>
      <c r="C14" s="18"/>
      <c r="D14" s="6"/>
      <c r="E14" s="6"/>
      <c r="F14" s="6"/>
    </row>
    <row r="15" spans="1:6" ht="47.25" customHeight="1" x14ac:dyDescent="0.25">
      <c r="A15" s="12" t="s">
        <v>53</v>
      </c>
      <c r="B15" s="5" t="s">
        <v>349</v>
      </c>
      <c r="C15" s="19"/>
      <c r="D15" s="6"/>
      <c r="E15" s="6"/>
      <c r="F15" s="6"/>
    </row>
    <row r="16" spans="1:6" ht="30" customHeight="1" x14ac:dyDescent="0.25">
      <c r="A16" s="13" t="s">
        <v>54</v>
      </c>
      <c r="B16" s="5" t="s">
        <v>43</v>
      </c>
      <c r="C16" s="19"/>
      <c r="D16" s="25"/>
      <c r="E16" s="25"/>
      <c r="F16" s="25"/>
    </row>
    <row r="17" spans="1:6" ht="30" customHeight="1" x14ac:dyDescent="0.25">
      <c r="A17" s="12" t="s">
        <v>55</v>
      </c>
      <c r="B17" s="5" t="s">
        <v>16</v>
      </c>
      <c r="C17" s="19"/>
      <c r="D17" s="6"/>
      <c r="E17" s="6"/>
      <c r="F17" s="6"/>
    </row>
    <row r="18" spans="1:6" ht="30" customHeight="1" x14ac:dyDescent="0.25">
      <c r="A18" s="14" t="s">
        <v>56</v>
      </c>
      <c r="B18" s="7" t="s">
        <v>17</v>
      </c>
      <c r="C18" s="20"/>
      <c r="D18" s="26"/>
      <c r="E18" s="26"/>
      <c r="F18" s="26"/>
    </row>
    <row r="19" spans="1:6" ht="42.75" customHeight="1" x14ac:dyDescent="0.25">
      <c r="A19" s="14" t="s">
        <v>57</v>
      </c>
      <c r="B19" s="7" t="s">
        <v>275</v>
      </c>
      <c r="C19" s="20"/>
      <c r="D19" s="26"/>
      <c r="E19" s="26"/>
      <c r="F19" s="26"/>
    </row>
    <row r="20" spans="1:6" ht="30" customHeight="1" x14ac:dyDescent="0.25">
      <c r="A20" s="14" t="s">
        <v>58</v>
      </c>
      <c r="B20" s="7" t="s">
        <v>75</v>
      </c>
      <c r="C20" s="20"/>
      <c r="D20" s="26"/>
      <c r="E20" s="26"/>
      <c r="F20" s="26"/>
    </row>
    <row r="21" spans="1:6" ht="30" customHeight="1" x14ac:dyDescent="0.25">
      <c r="A21" s="14" t="s">
        <v>59</v>
      </c>
      <c r="B21" s="7" t="s">
        <v>265</v>
      </c>
      <c r="C21" s="20"/>
      <c r="D21" s="26"/>
      <c r="E21" s="26"/>
      <c r="F21" s="26"/>
    </row>
    <row r="22" spans="1:6" ht="30" customHeight="1" x14ac:dyDescent="0.25">
      <c r="A22" s="14" t="s">
        <v>60</v>
      </c>
      <c r="B22" s="7" t="s">
        <v>273</v>
      </c>
      <c r="C22" s="20"/>
      <c r="D22" s="26"/>
      <c r="E22" s="26"/>
      <c r="F22" s="26"/>
    </row>
    <row r="23" spans="1:6" ht="30" customHeight="1" x14ac:dyDescent="0.25">
      <c r="A23" s="11" t="s">
        <v>21</v>
      </c>
      <c r="B23" s="1" t="s">
        <v>22</v>
      </c>
      <c r="C23" s="21" t="s">
        <v>136</v>
      </c>
      <c r="D23" s="24">
        <f>D24+D25</f>
        <v>0</v>
      </c>
      <c r="E23" s="24">
        <f>E24+E25</f>
        <v>0</v>
      </c>
      <c r="F23" s="24">
        <f>F24+F25</f>
        <v>0</v>
      </c>
    </row>
    <row r="24" spans="1:6" ht="30" customHeight="1" x14ac:dyDescent="0.25">
      <c r="A24" s="12" t="s">
        <v>61</v>
      </c>
      <c r="B24" s="5" t="s">
        <v>78</v>
      </c>
      <c r="C24" s="21"/>
      <c r="D24" s="24"/>
      <c r="E24" s="24"/>
      <c r="F24" s="24"/>
    </row>
    <row r="25" spans="1:6" ht="30" customHeight="1" x14ac:dyDescent="0.25">
      <c r="A25" s="12" t="s">
        <v>80</v>
      </c>
      <c r="B25" s="31" t="s">
        <v>79</v>
      </c>
      <c r="C25" s="19"/>
      <c r="D25" s="6"/>
      <c r="E25" s="6"/>
      <c r="F25" s="6"/>
    </row>
    <row r="26" spans="1:6" ht="30" customHeight="1" x14ac:dyDescent="0.25">
      <c r="A26" s="15" t="s">
        <v>23</v>
      </c>
      <c r="B26" s="1" t="s">
        <v>24</v>
      </c>
      <c r="C26" s="15" t="s">
        <v>137</v>
      </c>
      <c r="D26" s="24">
        <f>D27+D28+D29+D30+D31+D32+D33+D34</f>
        <v>66661362</v>
      </c>
      <c r="E26" s="24">
        <f>E27+E28+E29+E30+E31+E32+E33+E34</f>
        <v>0</v>
      </c>
      <c r="F26" s="24">
        <f>F27+F28+F29+F30+F31+F32+F33+F34</f>
        <v>0</v>
      </c>
    </row>
    <row r="27" spans="1:6" ht="30" customHeight="1" x14ac:dyDescent="0.25">
      <c r="A27" s="12" t="s">
        <v>62</v>
      </c>
      <c r="B27" s="40" t="s">
        <v>25</v>
      </c>
      <c r="C27" s="19"/>
      <c r="D27" s="6"/>
      <c r="E27" s="6"/>
      <c r="F27" s="6"/>
    </row>
    <row r="28" spans="1:6" ht="30" customHeight="1" x14ac:dyDescent="0.25">
      <c r="A28" s="12" t="s">
        <v>63</v>
      </c>
      <c r="B28" s="39" t="s">
        <v>26</v>
      </c>
      <c r="C28" s="19"/>
      <c r="D28" s="6"/>
      <c r="E28" s="6"/>
      <c r="F28" s="6"/>
    </row>
    <row r="29" spans="1:6" ht="30" customHeight="1" x14ac:dyDescent="0.25">
      <c r="A29" s="12" t="s">
        <v>64</v>
      </c>
      <c r="B29" s="4" t="s">
        <v>27</v>
      </c>
      <c r="C29" s="19"/>
      <c r="D29" s="6"/>
      <c r="E29" s="6"/>
      <c r="F29" s="6"/>
    </row>
    <row r="30" spans="1:6" ht="30" customHeight="1" x14ac:dyDescent="0.25">
      <c r="A30" s="12" t="s">
        <v>65</v>
      </c>
      <c r="B30" s="40" t="s">
        <v>133</v>
      </c>
      <c r="C30" s="19"/>
      <c r="D30" s="6">
        <v>65416802</v>
      </c>
      <c r="E30" s="6"/>
      <c r="F30" s="6"/>
    </row>
    <row r="31" spans="1:6" ht="30" customHeight="1" x14ac:dyDescent="0.25">
      <c r="A31" s="12" t="s">
        <v>66</v>
      </c>
      <c r="B31" s="40" t="s">
        <v>28</v>
      </c>
      <c r="C31" s="19"/>
      <c r="D31" s="6">
        <v>1240560</v>
      </c>
      <c r="E31" s="6"/>
      <c r="F31" s="6"/>
    </row>
    <row r="32" spans="1:6" ht="30" customHeight="1" x14ac:dyDescent="0.25">
      <c r="A32" s="12" t="s">
        <v>67</v>
      </c>
      <c r="B32" s="40" t="s">
        <v>29</v>
      </c>
      <c r="C32" s="19"/>
      <c r="D32" s="6"/>
      <c r="E32" s="6"/>
      <c r="F32" s="6"/>
    </row>
    <row r="33" spans="1:6" ht="30" customHeight="1" x14ac:dyDescent="0.25">
      <c r="A33" s="12" t="s">
        <v>68</v>
      </c>
      <c r="B33" s="40" t="s">
        <v>30</v>
      </c>
      <c r="C33" s="19"/>
      <c r="D33" s="6"/>
      <c r="E33" s="6"/>
      <c r="F33" s="6"/>
    </row>
    <row r="34" spans="1:6" ht="30" customHeight="1" x14ac:dyDescent="0.25">
      <c r="A34" s="12" t="s">
        <v>69</v>
      </c>
      <c r="B34" s="40" t="s">
        <v>134</v>
      </c>
      <c r="C34" s="19"/>
      <c r="D34" s="6">
        <v>4000</v>
      </c>
      <c r="E34" s="6"/>
      <c r="F34" s="6"/>
    </row>
    <row r="35" spans="1:6" ht="30" customHeight="1" x14ac:dyDescent="0.25">
      <c r="A35" s="11" t="s">
        <v>31</v>
      </c>
      <c r="B35" s="1" t="s">
        <v>32</v>
      </c>
      <c r="C35" s="15" t="s">
        <v>138</v>
      </c>
      <c r="D35" s="24">
        <f>D36+D37</f>
        <v>0</v>
      </c>
      <c r="E35" s="24">
        <f>E36+E37</f>
        <v>0</v>
      </c>
      <c r="F35" s="24">
        <f>F36+F37</f>
        <v>0</v>
      </c>
    </row>
    <row r="36" spans="1:6" ht="30" customHeight="1" x14ac:dyDescent="0.25">
      <c r="A36" s="12" t="s">
        <v>70</v>
      </c>
      <c r="B36" s="5" t="s">
        <v>76</v>
      </c>
      <c r="C36" s="18"/>
      <c r="D36" s="6"/>
      <c r="E36" s="6"/>
      <c r="F36" s="6"/>
    </row>
    <row r="37" spans="1:6" ht="30" customHeight="1" x14ac:dyDescent="0.25">
      <c r="A37" s="12" t="s">
        <v>71</v>
      </c>
      <c r="B37" s="5" t="s">
        <v>77</v>
      </c>
      <c r="C37" s="18"/>
      <c r="D37" s="6"/>
      <c r="E37" s="6"/>
      <c r="F37" s="6"/>
    </row>
    <row r="38" spans="1:6" ht="30" customHeight="1" x14ac:dyDescent="0.25">
      <c r="A38" s="11" t="s">
        <v>33</v>
      </c>
      <c r="B38" s="1" t="s">
        <v>34</v>
      </c>
      <c r="C38" s="15" t="s">
        <v>139</v>
      </c>
      <c r="D38" s="24">
        <f>D39+D40</f>
        <v>113286040</v>
      </c>
      <c r="E38" s="24">
        <f>E39+E40</f>
        <v>0</v>
      </c>
      <c r="F38" s="24">
        <f>F39+F40</f>
        <v>0</v>
      </c>
    </row>
    <row r="39" spans="1:6" ht="30" customHeight="1" x14ac:dyDescent="0.25">
      <c r="A39" s="12" t="s">
        <v>72</v>
      </c>
      <c r="B39" s="4" t="s">
        <v>35</v>
      </c>
      <c r="C39" s="19"/>
      <c r="D39" s="6">
        <v>7526000</v>
      </c>
      <c r="E39" s="6"/>
      <c r="F39" s="6"/>
    </row>
    <row r="40" spans="1:6" ht="30" customHeight="1" x14ac:dyDescent="0.25">
      <c r="A40" s="12" t="s">
        <v>73</v>
      </c>
      <c r="B40" s="4" t="s">
        <v>36</v>
      </c>
      <c r="C40" s="19"/>
      <c r="D40" s="6">
        <v>105760040</v>
      </c>
      <c r="E40" s="6"/>
      <c r="F40" s="6"/>
    </row>
    <row r="41" spans="1:6" ht="30" customHeight="1" x14ac:dyDescent="0.25">
      <c r="A41" s="16" t="s">
        <v>37</v>
      </c>
      <c r="B41" s="8" t="s">
        <v>42</v>
      </c>
      <c r="C41" s="22" t="s">
        <v>140</v>
      </c>
      <c r="D41" s="27">
        <f>D6+D23+D26+D35+D38</f>
        <v>179947402</v>
      </c>
      <c r="E41" s="27">
        <f>E6+E23+E26+E35+E38</f>
        <v>0</v>
      </c>
      <c r="F41" s="27">
        <f>F6+F23+F26+F35+F38</f>
        <v>0</v>
      </c>
    </row>
    <row r="42" spans="1:6" ht="30" customHeight="1" x14ac:dyDescent="0.25">
      <c r="A42" s="11" t="s">
        <v>39</v>
      </c>
      <c r="B42" s="1" t="s">
        <v>40</v>
      </c>
      <c r="C42" s="23"/>
      <c r="D42" s="24"/>
      <c r="E42" s="24"/>
      <c r="F42" s="24"/>
    </row>
    <row r="43" spans="1:6" ht="30" customHeight="1" x14ac:dyDescent="0.25">
      <c r="A43" s="11" t="s">
        <v>41</v>
      </c>
      <c r="B43" s="1" t="s">
        <v>38</v>
      </c>
      <c r="C43" s="15"/>
      <c r="D43" s="24">
        <f>D41-D42</f>
        <v>179947402</v>
      </c>
      <c r="E43" s="24">
        <f>E41-E42</f>
        <v>0</v>
      </c>
      <c r="F43" s="24">
        <f>F41-F42</f>
        <v>0</v>
      </c>
    </row>
  </sheetData>
  <mergeCells count="2">
    <mergeCell ref="A1:F1"/>
    <mergeCell ref="A3:F3"/>
  </mergeCells>
  <pageMargins left="0.7" right="0.7" top="0.75" bottom="0.75" header="0.3" footer="0.3"/>
  <pageSetup paperSize="9" scale="75" orientation="portrait" r:id="rId1"/>
  <rowBreaks count="1" manualBreakCount="1">
    <brk id="3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25" zoomScaleNormal="100" workbookViewId="0">
      <selection activeCell="I36" sqref="I36"/>
    </sheetView>
  </sheetViews>
  <sheetFormatPr defaultRowHeight="15" x14ac:dyDescent="0.25"/>
  <cols>
    <col min="1" max="1" width="9.85546875" style="17" customWidth="1"/>
    <col min="2" max="2" width="42.85546875" customWidth="1"/>
    <col min="3" max="3" width="11.5703125" style="17" customWidth="1"/>
    <col min="4" max="4" width="16.85546875" customWidth="1"/>
    <col min="5" max="5" width="16.7109375" customWidth="1"/>
    <col min="6" max="6" width="17.140625" customWidth="1"/>
  </cols>
  <sheetData>
    <row r="1" spans="1:6" x14ac:dyDescent="0.25">
      <c r="A1" s="121" t="s">
        <v>313</v>
      </c>
      <c r="B1" s="121"/>
      <c r="C1" s="121"/>
      <c r="D1" s="121"/>
      <c r="E1" s="121"/>
      <c r="F1" s="121"/>
    </row>
    <row r="2" spans="1:6" x14ac:dyDescent="0.25">
      <c r="A2" s="9"/>
    </row>
    <row r="3" spans="1:6" x14ac:dyDescent="0.25">
      <c r="A3" s="122" t="s">
        <v>314</v>
      </c>
      <c r="B3" s="122"/>
      <c r="C3" s="122"/>
      <c r="D3" s="122"/>
      <c r="E3" s="122"/>
      <c r="F3" s="122"/>
    </row>
    <row r="4" spans="1:6" x14ac:dyDescent="0.25">
      <c r="A4" s="10"/>
      <c r="B4" s="3" t="s">
        <v>0</v>
      </c>
      <c r="C4" s="10" t="s">
        <v>1</v>
      </c>
      <c r="D4" s="3" t="s">
        <v>2</v>
      </c>
      <c r="E4" s="3" t="s">
        <v>3</v>
      </c>
      <c r="F4" s="3" t="s">
        <v>4</v>
      </c>
    </row>
    <row r="5" spans="1:6" ht="27.75" customHeight="1" x14ac:dyDescent="0.25">
      <c r="A5" s="10" t="s">
        <v>44</v>
      </c>
      <c r="B5" s="3" t="s">
        <v>5</v>
      </c>
      <c r="C5" s="10" t="s">
        <v>20</v>
      </c>
      <c r="D5" s="3" t="s">
        <v>18</v>
      </c>
      <c r="E5" s="3" t="s">
        <v>19</v>
      </c>
      <c r="F5" s="3" t="s">
        <v>6</v>
      </c>
    </row>
    <row r="6" spans="1:6" ht="30" customHeight="1" x14ac:dyDescent="0.25">
      <c r="A6" s="15" t="s">
        <v>7</v>
      </c>
      <c r="B6" s="32" t="s">
        <v>81</v>
      </c>
      <c r="C6" s="15" t="s">
        <v>141</v>
      </c>
      <c r="D6" s="24">
        <f>D7+D8</f>
        <v>90806224</v>
      </c>
      <c r="E6" s="24">
        <f>E7+E8</f>
        <v>0</v>
      </c>
      <c r="F6" s="24">
        <f>F7+F8</f>
        <v>0</v>
      </c>
    </row>
    <row r="7" spans="1:6" ht="30" customHeight="1" x14ac:dyDescent="0.25">
      <c r="A7" s="18" t="s">
        <v>45</v>
      </c>
      <c r="B7" s="5" t="s">
        <v>82</v>
      </c>
      <c r="C7" s="18"/>
      <c r="D7" s="6">
        <v>88306224</v>
      </c>
      <c r="E7" s="6"/>
      <c r="F7" s="6"/>
    </row>
    <row r="8" spans="1:6" ht="30" customHeight="1" x14ac:dyDescent="0.25">
      <c r="A8" s="18" t="s">
        <v>46</v>
      </c>
      <c r="B8" s="5" t="s">
        <v>83</v>
      </c>
      <c r="C8" s="18"/>
      <c r="D8" s="6">
        <v>2500000</v>
      </c>
      <c r="E8" s="6"/>
      <c r="F8" s="6"/>
    </row>
    <row r="9" spans="1:6" ht="30" customHeight="1" x14ac:dyDescent="0.25">
      <c r="A9" s="15" t="s">
        <v>21</v>
      </c>
      <c r="B9" s="1" t="s">
        <v>84</v>
      </c>
      <c r="C9" s="15" t="s">
        <v>142</v>
      </c>
      <c r="D9" s="24">
        <f>D10+D11+D12+D13+D14</f>
        <v>15065118</v>
      </c>
      <c r="E9" s="24">
        <f>E10+E11+E12+E13+E14</f>
        <v>0</v>
      </c>
      <c r="F9" s="24">
        <f>F10+F11+F12+F13+F14</f>
        <v>0</v>
      </c>
    </row>
    <row r="10" spans="1:6" ht="30" customHeight="1" x14ac:dyDescent="0.25">
      <c r="A10" s="18" t="s">
        <v>61</v>
      </c>
      <c r="B10" s="5" t="s">
        <v>85</v>
      </c>
      <c r="C10" s="18"/>
      <c r="D10" s="6">
        <v>14605118</v>
      </c>
      <c r="E10" s="6"/>
      <c r="F10" s="6"/>
    </row>
    <row r="11" spans="1:6" ht="30" customHeight="1" x14ac:dyDescent="0.25">
      <c r="A11" s="18" t="s">
        <v>80</v>
      </c>
      <c r="B11" s="5" t="s">
        <v>86</v>
      </c>
      <c r="C11" s="18"/>
      <c r="D11" s="6"/>
      <c r="E11" s="6"/>
      <c r="F11" s="6"/>
    </row>
    <row r="12" spans="1:6" ht="30" customHeight="1" x14ac:dyDescent="0.25">
      <c r="A12" s="18" t="s">
        <v>118</v>
      </c>
      <c r="B12" s="5" t="s">
        <v>87</v>
      </c>
      <c r="C12" s="18"/>
      <c r="D12" s="6">
        <v>48000</v>
      </c>
      <c r="E12" s="6"/>
      <c r="F12" s="6"/>
    </row>
    <row r="13" spans="1:6" ht="30" customHeight="1" x14ac:dyDescent="0.25">
      <c r="A13" s="18" t="s">
        <v>119</v>
      </c>
      <c r="B13" s="5" t="s">
        <v>88</v>
      </c>
      <c r="C13" s="18"/>
      <c r="D13" s="6">
        <v>412000</v>
      </c>
      <c r="E13" s="6"/>
      <c r="F13" s="6"/>
    </row>
    <row r="14" spans="1:6" ht="30" customHeight="1" x14ac:dyDescent="0.25">
      <c r="A14" s="18" t="s">
        <v>120</v>
      </c>
      <c r="B14" s="5" t="s">
        <v>89</v>
      </c>
      <c r="C14" s="18"/>
      <c r="D14" s="6"/>
      <c r="E14" s="6"/>
      <c r="F14" s="6"/>
    </row>
    <row r="15" spans="1:6" ht="30" customHeight="1" x14ac:dyDescent="0.25">
      <c r="A15" s="15" t="s">
        <v>23</v>
      </c>
      <c r="B15" s="1" t="s">
        <v>90</v>
      </c>
      <c r="C15" s="15" t="s">
        <v>143</v>
      </c>
      <c r="D15" s="24">
        <f>D16+D17+D18+D19+D20</f>
        <v>72044060</v>
      </c>
      <c r="E15" s="24">
        <f>E16+E17+E18+E19+E20</f>
        <v>0</v>
      </c>
      <c r="F15" s="24">
        <f>F16+F17+F18+F19+F20</f>
        <v>0</v>
      </c>
    </row>
    <row r="16" spans="1:6" ht="30" customHeight="1" x14ac:dyDescent="0.25">
      <c r="A16" s="18" t="s">
        <v>62</v>
      </c>
      <c r="B16" s="5" t="s">
        <v>91</v>
      </c>
      <c r="C16" s="18"/>
      <c r="D16" s="6">
        <v>11824112</v>
      </c>
      <c r="E16" s="6"/>
      <c r="F16" s="6"/>
    </row>
    <row r="17" spans="1:6" ht="30" customHeight="1" x14ac:dyDescent="0.25">
      <c r="A17" s="18" t="s">
        <v>63</v>
      </c>
      <c r="B17" s="5" t="s">
        <v>92</v>
      </c>
      <c r="C17" s="18"/>
      <c r="D17" s="6">
        <v>525130</v>
      </c>
      <c r="E17" s="6"/>
      <c r="F17" s="6"/>
    </row>
    <row r="18" spans="1:6" ht="30" customHeight="1" x14ac:dyDescent="0.25">
      <c r="A18" s="18" t="s">
        <v>64</v>
      </c>
      <c r="B18" s="5" t="s">
        <v>93</v>
      </c>
      <c r="C18" s="18"/>
      <c r="D18" s="6">
        <v>44859484</v>
      </c>
      <c r="E18" s="6"/>
      <c r="F18" s="6"/>
    </row>
    <row r="19" spans="1:6" ht="30" customHeight="1" x14ac:dyDescent="0.25">
      <c r="A19" s="18" t="s">
        <v>65</v>
      </c>
      <c r="B19" s="5" t="s">
        <v>94</v>
      </c>
      <c r="C19" s="18"/>
      <c r="D19" s="6">
        <v>602008</v>
      </c>
      <c r="E19" s="6"/>
      <c r="F19" s="6"/>
    </row>
    <row r="20" spans="1:6" ht="30" customHeight="1" x14ac:dyDescent="0.25">
      <c r="A20" s="18" t="s">
        <v>66</v>
      </c>
      <c r="B20" s="5" t="s">
        <v>95</v>
      </c>
      <c r="C20" s="18"/>
      <c r="D20" s="6">
        <f>D21+D22+D23+D24</f>
        <v>14233326</v>
      </c>
      <c r="E20" s="6">
        <f>E21+E22+E23+E24</f>
        <v>0</v>
      </c>
      <c r="F20" s="6">
        <f>F21+F22+F23+F24</f>
        <v>0</v>
      </c>
    </row>
    <row r="21" spans="1:6" ht="30" customHeight="1" x14ac:dyDescent="0.25">
      <c r="A21" s="18" t="s">
        <v>121</v>
      </c>
      <c r="B21" s="5" t="s">
        <v>96</v>
      </c>
      <c r="C21" s="18"/>
      <c r="D21" s="6">
        <v>13743976</v>
      </c>
      <c r="E21" s="6"/>
      <c r="F21" s="6"/>
    </row>
    <row r="22" spans="1:6" ht="30" customHeight="1" x14ac:dyDescent="0.25">
      <c r="A22" s="18" t="s">
        <v>122</v>
      </c>
      <c r="B22" s="5" t="s">
        <v>97</v>
      </c>
      <c r="C22" s="18"/>
      <c r="D22" s="6">
        <v>380000</v>
      </c>
      <c r="E22" s="6"/>
      <c r="F22" s="6"/>
    </row>
    <row r="23" spans="1:6" ht="30" customHeight="1" x14ac:dyDescent="0.25">
      <c r="A23" s="18" t="s">
        <v>123</v>
      </c>
      <c r="B23" s="5" t="s">
        <v>98</v>
      </c>
      <c r="C23" s="18"/>
      <c r="D23" s="6">
        <v>94350</v>
      </c>
      <c r="E23" s="6"/>
      <c r="F23" s="24"/>
    </row>
    <row r="24" spans="1:6" ht="30" customHeight="1" x14ac:dyDescent="0.25">
      <c r="A24" s="18" t="s">
        <v>124</v>
      </c>
      <c r="B24" s="5" t="s">
        <v>99</v>
      </c>
      <c r="C24" s="18"/>
      <c r="D24" s="6">
        <v>15000</v>
      </c>
      <c r="E24" s="6"/>
      <c r="F24" s="24"/>
    </row>
    <row r="25" spans="1:6" ht="30" customHeight="1" x14ac:dyDescent="0.25">
      <c r="A25" s="15" t="s">
        <v>31</v>
      </c>
      <c r="B25" s="1" t="s">
        <v>100</v>
      </c>
      <c r="C25" s="15" t="s">
        <v>144</v>
      </c>
      <c r="D25" s="24"/>
      <c r="E25" s="24"/>
      <c r="F25" s="6"/>
    </row>
    <row r="26" spans="1:6" ht="30" customHeight="1" x14ac:dyDescent="0.25">
      <c r="A26" s="15" t="s">
        <v>33</v>
      </c>
      <c r="B26" s="1" t="s">
        <v>101</v>
      </c>
      <c r="C26" s="15" t="s">
        <v>145</v>
      </c>
      <c r="D26" s="24"/>
      <c r="E26" s="24"/>
      <c r="F26" s="24"/>
    </row>
    <row r="27" spans="1:6" ht="30" customHeight="1" x14ac:dyDescent="0.25">
      <c r="A27" s="15" t="s">
        <v>102</v>
      </c>
      <c r="B27" s="1" t="s">
        <v>103</v>
      </c>
      <c r="C27" s="15" t="s">
        <v>146</v>
      </c>
      <c r="D27" s="24">
        <v>2032000</v>
      </c>
      <c r="E27" s="24"/>
      <c r="F27" s="6"/>
    </row>
    <row r="28" spans="1:6" ht="30" customHeight="1" x14ac:dyDescent="0.25">
      <c r="A28" s="15" t="s">
        <v>41</v>
      </c>
      <c r="B28" s="1" t="s">
        <v>104</v>
      </c>
      <c r="C28" s="15" t="s">
        <v>145</v>
      </c>
      <c r="D28" s="24">
        <f>D29+D30+D31</f>
        <v>0</v>
      </c>
      <c r="E28" s="24">
        <f>E29+E30+E31</f>
        <v>0</v>
      </c>
      <c r="F28" s="24">
        <f>F29+F30+F31</f>
        <v>0</v>
      </c>
    </row>
    <row r="29" spans="1:6" ht="42" customHeight="1" x14ac:dyDescent="0.25">
      <c r="A29" s="18" t="s">
        <v>125</v>
      </c>
      <c r="B29" s="5" t="s">
        <v>348</v>
      </c>
      <c r="C29" s="18"/>
      <c r="D29" s="6"/>
      <c r="E29" s="6"/>
      <c r="F29" s="6"/>
    </row>
    <row r="30" spans="1:6" ht="45.75" customHeight="1" x14ac:dyDescent="0.25">
      <c r="A30" s="18" t="s">
        <v>126</v>
      </c>
      <c r="B30" s="5" t="s">
        <v>105</v>
      </c>
      <c r="C30" s="18"/>
      <c r="D30" s="6"/>
      <c r="E30" s="6"/>
      <c r="F30" s="6"/>
    </row>
    <row r="31" spans="1:6" ht="30" customHeight="1" x14ac:dyDescent="0.25">
      <c r="A31" s="18" t="s">
        <v>127</v>
      </c>
      <c r="B31" s="5" t="s">
        <v>106</v>
      </c>
      <c r="C31" s="18"/>
      <c r="D31" s="6"/>
      <c r="E31" s="6"/>
      <c r="F31" s="6"/>
    </row>
    <row r="32" spans="1:6" ht="30" customHeight="1" x14ac:dyDescent="0.25">
      <c r="A32" s="15" t="s">
        <v>107</v>
      </c>
      <c r="B32" s="1" t="s">
        <v>108</v>
      </c>
      <c r="C32" s="15" t="s">
        <v>147</v>
      </c>
      <c r="D32" s="24"/>
      <c r="E32" s="24"/>
      <c r="F32" s="6"/>
    </row>
    <row r="33" spans="1:6" ht="30" customHeight="1" x14ac:dyDescent="0.25">
      <c r="A33" s="15" t="s">
        <v>109</v>
      </c>
      <c r="B33" s="1" t="s">
        <v>110</v>
      </c>
      <c r="C33" s="15" t="s">
        <v>148</v>
      </c>
      <c r="D33" s="24">
        <f>D34+D35+D36+D37</f>
        <v>0</v>
      </c>
      <c r="E33" s="24">
        <f>E34+E35+E36+E37</f>
        <v>0</v>
      </c>
      <c r="F33" s="24">
        <f>F34+F35+F36+F37</f>
        <v>0</v>
      </c>
    </row>
    <row r="34" spans="1:6" ht="30" customHeight="1" x14ac:dyDescent="0.25">
      <c r="A34" s="18" t="s">
        <v>128</v>
      </c>
      <c r="B34" s="5" t="s">
        <v>346</v>
      </c>
      <c r="C34" s="18"/>
      <c r="D34" s="6"/>
      <c r="E34" s="6"/>
      <c r="F34" s="6"/>
    </row>
    <row r="35" spans="1:6" ht="30" customHeight="1" x14ac:dyDescent="0.25">
      <c r="A35" s="18" t="s">
        <v>129</v>
      </c>
      <c r="B35" s="5" t="s">
        <v>111</v>
      </c>
      <c r="C35" s="18"/>
      <c r="D35" s="6"/>
      <c r="E35" s="6"/>
      <c r="F35" s="24"/>
    </row>
    <row r="36" spans="1:6" ht="30" customHeight="1" x14ac:dyDescent="0.25">
      <c r="A36" s="18" t="s">
        <v>130</v>
      </c>
      <c r="B36" s="5" t="s">
        <v>112</v>
      </c>
      <c r="C36" s="18"/>
      <c r="D36" s="6"/>
      <c r="E36" s="6"/>
      <c r="F36" s="6"/>
    </row>
    <row r="37" spans="1:6" ht="30" customHeight="1" x14ac:dyDescent="0.25">
      <c r="A37" s="18" t="s">
        <v>131</v>
      </c>
      <c r="B37" s="5" t="s">
        <v>350</v>
      </c>
      <c r="C37" s="18"/>
      <c r="D37" s="6"/>
      <c r="E37" s="6"/>
      <c r="F37" s="6"/>
    </row>
    <row r="38" spans="1:6" ht="30" customHeight="1" x14ac:dyDescent="0.25">
      <c r="A38" s="15" t="s">
        <v>113</v>
      </c>
      <c r="B38" s="33" t="s">
        <v>132</v>
      </c>
      <c r="C38" s="15" t="s">
        <v>149</v>
      </c>
      <c r="D38" s="24">
        <f>D6+D9+D15+D25+D26+D27+D28+D32+D33</f>
        <v>179947402</v>
      </c>
      <c r="E38" s="24">
        <f>E6+E9+E15+E25+E26+E27+E28+E32+E33</f>
        <v>0</v>
      </c>
      <c r="F38" s="24">
        <f>F6+F9+F15+F25+F26+F27+F28+F32+F33</f>
        <v>0</v>
      </c>
    </row>
    <row r="39" spans="1:6" ht="30" customHeight="1" x14ac:dyDescent="0.25">
      <c r="A39" s="15" t="s">
        <v>115</v>
      </c>
      <c r="B39" s="5" t="s">
        <v>116</v>
      </c>
      <c r="C39" s="15"/>
      <c r="D39" s="24"/>
      <c r="E39" s="24"/>
      <c r="F39" s="24"/>
    </row>
    <row r="40" spans="1:6" ht="30" customHeight="1" x14ac:dyDescent="0.25">
      <c r="A40" s="15" t="s">
        <v>117</v>
      </c>
      <c r="B40" s="1" t="s">
        <v>114</v>
      </c>
      <c r="C40" s="15"/>
      <c r="D40" s="24">
        <f>D38-D39</f>
        <v>179947402</v>
      </c>
      <c r="E40" s="24">
        <f>E38-E39</f>
        <v>0</v>
      </c>
      <c r="F40" s="24">
        <f>F38-F39</f>
        <v>0</v>
      </c>
    </row>
    <row r="41" spans="1:6" ht="30" customHeight="1" x14ac:dyDescent="0.25">
      <c r="A41" s="34"/>
      <c r="B41" s="35"/>
      <c r="C41" s="36"/>
      <c r="D41" s="37"/>
      <c r="E41" s="37"/>
      <c r="F41" s="37"/>
    </row>
    <row r="42" spans="1:6" ht="30" customHeight="1" x14ac:dyDescent="0.25">
      <c r="A42" s="34"/>
      <c r="B42" s="35" t="s">
        <v>343</v>
      </c>
      <c r="C42" s="38"/>
      <c r="D42" s="37"/>
      <c r="E42" s="37"/>
      <c r="F42" s="37"/>
    </row>
    <row r="43" spans="1:6" x14ac:dyDescent="0.25">
      <c r="B43" s="102" t="s">
        <v>344</v>
      </c>
    </row>
    <row r="44" spans="1:6" x14ac:dyDescent="0.25">
      <c r="B44" s="102" t="s">
        <v>345</v>
      </c>
    </row>
    <row r="45" spans="1:6" x14ac:dyDescent="0.25">
      <c r="B45" s="102"/>
    </row>
  </sheetData>
  <mergeCells count="2">
    <mergeCell ref="A1:F1"/>
    <mergeCell ref="A3:F3"/>
  </mergeCells>
  <pageMargins left="0.7" right="0.7" top="0.75" bottom="0.75" header="0.3" footer="0.3"/>
  <pageSetup paperSize="9" scale="76" orientation="portrait" r:id="rId1"/>
  <rowBreaks count="1" manualBreakCount="1">
    <brk id="3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1" zoomScaleNormal="100" workbookViewId="0">
      <selection activeCell="L10" sqref="L10"/>
    </sheetView>
  </sheetViews>
  <sheetFormatPr defaultRowHeight="15" x14ac:dyDescent="0.25"/>
  <cols>
    <col min="1" max="1" width="9.85546875" style="17" customWidth="1"/>
    <col min="2" max="2" width="42.85546875" customWidth="1"/>
    <col min="3" max="3" width="11.5703125" style="17" customWidth="1"/>
    <col min="4" max="4" width="16.85546875" customWidth="1"/>
    <col min="5" max="5" width="16.7109375" customWidth="1"/>
    <col min="6" max="6" width="17.140625" customWidth="1"/>
  </cols>
  <sheetData>
    <row r="1" spans="1:6" x14ac:dyDescent="0.25">
      <c r="A1" s="121" t="s">
        <v>288</v>
      </c>
      <c r="B1" s="121"/>
      <c r="C1" s="121"/>
      <c r="D1" s="121"/>
      <c r="E1" s="121"/>
      <c r="F1" s="121"/>
    </row>
    <row r="2" spans="1:6" x14ac:dyDescent="0.25">
      <c r="A2" s="9"/>
    </row>
    <row r="3" spans="1:6" x14ac:dyDescent="0.25">
      <c r="A3" s="122" t="s">
        <v>351</v>
      </c>
      <c r="B3" s="122"/>
      <c r="C3" s="122"/>
      <c r="D3" s="122"/>
      <c r="E3" s="122"/>
      <c r="F3" s="122"/>
    </row>
    <row r="4" spans="1:6" x14ac:dyDescent="0.25">
      <c r="A4" s="10"/>
      <c r="B4" s="3" t="s">
        <v>0</v>
      </c>
      <c r="C4" s="10" t="s">
        <v>1</v>
      </c>
      <c r="D4" s="3" t="s">
        <v>2</v>
      </c>
      <c r="E4" s="3" t="s">
        <v>3</v>
      </c>
      <c r="F4" s="3" t="s">
        <v>4</v>
      </c>
    </row>
    <row r="5" spans="1:6" ht="27.75" customHeight="1" x14ac:dyDescent="0.25">
      <c r="A5" s="10" t="s">
        <v>44</v>
      </c>
      <c r="B5" s="3" t="s">
        <v>5</v>
      </c>
      <c r="C5" s="10" t="s">
        <v>20</v>
      </c>
      <c r="D5" s="3" t="s">
        <v>18</v>
      </c>
      <c r="E5" s="3" t="s">
        <v>19</v>
      </c>
      <c r="F5" s="3" t="s">
        <v>6</v>
      </c>
    </row>
    <row r="6" spans="1:6" ht="30" customHeight="1" x14ac:dyDescent="0.25">
      <c r="A6" s="29" t="s">
        <v>7</v>
      </c>
      <c r="B6" s="2" t="s">
        <v>8</v>
      </c>
      <c r="C6" s="15" t="s">
        <v>135</v>
      </c>
      <c r="D6" s="24">
        <f>D7+D8+D13</f>
        <v>5308154</v>
      </c>
      <c r="E6" s="24">
        <f>E7+E8+E13</f>
        <v>0</v>
      </c>
      <c r="F6" s="24">
        <f>F7+F8+F13</f>
        <v>0</v>
      </c>
    </row>
    <row r="7" spans="1:6" ht="30" customHeight="1" x14ac:dyDescent="0.25">
      <c r="A7" s="28" t="s">
        <v>45</v>
      </c>
      <c r="B7" s="30" t="s">
        <v>9</v>
      </c>
      <c r="C7" s="18"/>
      <c r="D7" s="6"/>
      <c r="E7" s="6"/>
      <c r="F7" s="6"/>
    </row>
    <row r="8" spans="1:6" ht="30" customHeight="1" x14ac:dyDescent="0.25">
      <c r="A8" s="12" t="s">
        <v>46</v>
      </c>
      <c r="B8" s="5" t="s">
        <v>10</v>
      </c>
      <c r="C8" s="18"/>
      <c r="D8" s="6">
        <f>D9+D10+D11+D12</f>
        <v>0</v>
      </c>
      <c r="E8" s="6">
        <f>E9+E10+E11+E12</f>
        <v>0</v>
      </c>
      <c r="F8" s="6">
        <f>F9+F10+F11+F12</f>
        <v>0</v>
      </c>
    </row>
    <row r="9" spans="1:6" ht="30" customHeight="1" x14ac:dyDescent="0.25">
      <c r="A9" s="12" t="s">
        <v>47</v>
      </c>
      <c r="B9" s="5" t="s">
        <v>11</v>
      </c>
      <c r="C9" s="18"/>
      <c r="D9" s="6"/>
      <c r="E9" s="6"/>
      <c r="F9" s="6"/>
    </row>
    <row r="10" spans="1:6" ht="30" customHeight="1" x14ac:dyDescent="0.25">
      <c r="A10" s="12" t="s">
        <v>48</v>
      </c>
      <c r="B10" s="5" t="s">
        <v>12</v>
      </c>
      <c r="C10" s="18"/>
      <c r="D10" s="6"/>
      <c r="E10" s="6"/>
      <c r="F10" s="6"/>
    </row>
    <row r="11" spans="1:6" ht="30" customHeight="1" x14ac:dyDescent="0.25">
      <c r="A11" s="12" t="s">
        <v>49</v>
      </c>
      <c r="B11" s="5" t="s">
        <v>13</v>
      </c>
      <c r="C11" s="18"/>
      <c r="D11" s="6"/>
      <c r="E11" s="6"/>
      <c r="F11" s="6"/>
    </row>
    <row r="12" spans="1:6" ht="30" customHeight="1" x14ac:dyDescent="0.25">
      <c r="A12" s="12" t="s">
        <v>50</v>
      </c>
      <c r="B12" s="4" t="s">
        <v>14</v>
      </c>
      <c r="C12" s="18"/>
      <c r="D12" s="6"/>
      <c r="E12" s="6"/>
      <c r="F12" s="6"/>
    </row>
    <row r="13" spans="1:6" ht="30" customHeight="1" x14ac:dyDescent="0.25">
      <c r="A13" s="12" t="s">
        <v>51</v>
      </c>
      <c r="B13" s="4" t="s">
        <v>15</v>
      </c>
      <c r="C13" s="18"/>
      <c r="D13" s="6">
        <f>D14+D15+D16+D17+D18+D19+D20+D21+D22</f>
        <v>5308154</v>
      </c>
      <c r="E13" s="6">
        <f>E14+E15+E16+E17+E18+E19+E20+E21+E22</f>
        <v>0</v>
      </c>
      <c r="F13" s="6">
        <f>F14+F15+F16+F17+F18+F19+F20+F21+F22</f>
        <v>0</v>
      </c>
    </row>
    <row r="14" spans="1:6" ht="43.5" customHeight="1" x14ac:dyDescent="0.25">
      <c r="A14" s="12" t="s">
        <v>52</v>
      </c>
      <c r="B14" s="110" t="s">
        <v>268</v>
      </c>
      <c r="C14" s="18"/>
      <c r="D14" s="6"/>
      <c r="E14" s="6"/>
      <c r="F14" s="6"/>
    </row>
    <row r="15" spans="1:6" ht="47.25" customHeight="1" x14ac:dyDescent="0.25">
      <c r="A15" s="12" t="s">
        <v>53</v>
      </c>
      <c r="B15" s="5" t="s">
        <v>349</v>
      </c>
      <c r="C15" s="19"/>
      <c r="D15" s="6">
        <v>5308154</v>
      </c>
      <c r="E15" s="6"/>
      <c r="F15" s="6"/>
    </row>
    <row r="16" spans="1:6" ht="30" customHeight="1" x14ac:dyDescent="0.25">
      <c r="A16" s="13" t="s">
        <v>54</v>
      </c>
      <c r="B16" s="5" t="s">
        <v>43</v>
      </c>
      <c r="C16" s="19"/>
      <c r="D16" s="25"/>
      <c r="E16" s="25"/>
      <c r="F16" s="25"/>
    </row>
    <row r="17" spans="1:6" ht="30" customHeight="1" x14ac:dyDescent="0.25">
      <c r="A17" s="12" t="s">
        <v>55</v>
      </c>
      <c r="B17" s="5" t="s">
        <v>16</v>
      </c>
      <c r="C17" s="19"/>
      <c r="D17" s="6"/>
      <c r="E17" s="6"/>
      <c r="F17" s="6"/>
    </row>
    <row r="18" spans="1:6" ht="30" customHeight="1" x14ac:dyDescent="0.25">
      <c r="A18" s="14" t="s">
        <v>56</v>
      </c>
      <c r="B18" s="7" t="s">
        <v>17</v>
      </c>
      <c r="C18" s="20"/>
      <c r="D18" s="26"/>
      <c r="E18" s="26"/>
      <c r="F18" s="26"/>
    </row>
    <row r="19" spans="1:6" ht="42.75" customHeight="1" x14ac:dyDescent="0.25">
      <c r="A19" s="14" t="s">
        <v>57</v>
      </c>
      <c r="B19" s="7" t="s">
        <v>74</v>
      </c>
      <c r="C19" s="20"/>
      <c r="D19" s="26"/>
      <c r="E19" s="26"/>
      <c r="F19" s="26"/>
    </row>
    <row r="20" spans="1:6" ht="30" customHeight="1" x14ac:dyDescent="0.25">
      <c r="A20" s="14" t="s">
        <v>58</v>
      </c>
      <c r="B20" s="7" t="s">
        <v>75</v>
      </c>
      <c r="C20" s="20"/>
      <c r="D20" s="26"/>
      <c r="E20" s="26"/>
      <c r="F20" s="26"/>
    </row>
    <row r="21" spans="1:6" ht="30" customHeight="1" x14ac:dyDescent="0.25">
      <c r="A21" s="14" t="s">
        <v>59</v>
      </c>
      <c r="B21" s="7" t="s">
        <v>265</v>
      </c>
      <c r="C21" s="20"/>
      <c r="D21" s="26"/>
      <c r="E21" s="26"/>
      <c r="F21" s="26"/>
    </row>
    <row r="22" spans="1:6" ht="30" customHeight="1" x14ac:dyDescent="0.25">
      <c r="A22" s="14" t="s">
        <v>60</v>
      </c>
      <c r="B22" s="7" t="s">
        <v>272</v>
      </c>
      <c r="C22" s="20"/>
      <c r="D22" s="26"/>
      <c r="E22" s="26"/>
      <c r="F22" s="26"/>
    </row>
    <row r="23" spans="1:6" ht="30" customHeight="1" x14ac:dyDescent="0.25">
      <c r="A23" s="11" t="s">
        <v>21</v>
      </c>
      <c r="B23" s="1" t="s">
        <v>22</v>
      </c>
      <c r="C23" s="21" t="s">
        <v>136</v>
      </c>
      <c r="D23" s="24">
        <f>D24+D25</f>
        <v>0</v>
      </c>
      <c r="E23" s="24">
        <f>E24+E25</f>
        <v>0</v>
      </c>
      <c r="F23" s="24">
        <f>F24+F25</f>
        <v>0</v>
      </c>
    </row>
    <row r="24" spans="1:6" ht="30" customHeight="1" x14ac:dyDescent="0.25">
      <c r="A24" s="12" t="s">
        <v>61</v>
      </c>
      <c r="B24" s="5" t="s">
        <v>78</v>
      </c>
      <c r="C24" s="21"/>
      <c r="D24" s="24"/>
      <c r="E24" s="24"/>
      <c r="F24" s="24"/>
    </row>
    <row r="25" spans="1:6" ht="30" customHeight="1" x14ac:dyDescent="0.25">
      <c r="A25" s="12" t="s">
        <v>80</v>
      </c>
      <c r="B25" s="31" t="s">
        <v>79</v>
      </c>
      <c r="C25" s="19"/>
      <c r="D25" s="6"/>
      <c r="E25" s="6"/>
      <c r="F25" s="6"/>
    </row>
    <row r="26" spans="1:6" ht="30" customHeight="1" x14ac:dyDescent="0.25">
      <c r="A26" s="15" t="s">
        <v>23</v>
      </c>
      <c r="B26" s="1" t="s">
        <v>24</v>
      </c>
      <c r="C26" s="15" t="s">
        <v>137</v>
      </c>
      <c r="D26" s="24">
        <f>D27+D28+D29+D30+D31+D32+D33+D34</f>
        <v>50682000</v>
      </c>
      <c r="E26" s="24">
        <f>E27+E28+E29+E30+E31+E32+E33+E34</f>
        <v>0</v>
      </c>
      <c r="F26" s="24">
        <f>F27+F28+F29+F30+F31+F32+F33+F34</f>
        <v>0</v>
      </c>
    </row>
    <row r="27" spans="1:6" ht="30" customHeight="1" x14ac:dyDescent="0.25">
      <c r="A27" s="12" t="s">
        <v>62</v>
      </c>
      <c r="B27" s="40" t="s">
        <v>25</v>
      </c>
      <c r="C27" s="19"/>
      <c r="D27" s="6"/>
      <c r="E27" s="6"/>
      <c r="F27" s="6"/>
    </row>
    <row r="28" spans="1:6" ht="30" customHeight="1" x14ac:dyDescent="0.25">
      <c r="A28" s="12" t="s">
        <v>63</v>
      </c>
      <c r="B28" s="39" t="s">
        <v>26</v>
      </c>
      <c r="C28" s="19"/>
      <c r="D28" s="6">
        <v>5950000</v>
      </c>
      <c r="E28" s="6"/>
      <c r="F28" s="6"/>
    </row>
    <row r="29" spans="1:6" ht="30" customHeight="1" x14ac:dyDescent="0.25">
      <c r="A29" s="12" t="s">
        <v>64</v>
      </c>
      <c r="B29" s="4" t="s">
        <v>27</v>
      </c>
      <c r="C29" s="19"/>
      <c r="D29" s="6">
        <v>850000</v>
      </c>
      <c r="E29" s="6"/>
      <c r="F29" s="6"/>
    </row>
    <row r="30" spans="1:6" ht="30" customHeight="1" x14ac:dyDescent="0.25">
      <c r="A30" s="12" t="s">
        <v>65</v>
      </c>
      <c r="B30" s="40" t="s">
        <v>133</v>
      </c>
      <c r="C30" s="19"/>
      <c r="D30" s="6">
        <v>27190000</v>
      </c>
      <c r="E30" s="6"/>
      <c r="F30" s="6"/>
    </row>
    <row r="31" spans="1:6" ht="30" customHeight="1" x14ac:dyDescent="0.25">
      <c r="A31" s="12" t="s">
        <v>66</v>
      </c>
      <c r="B31" s="40" t="s">
        <v>28</v>
      </c>
      <c r="C31" s="19"/>
      <c r="D31" s="6">
        <v>8092000</v>
      </c>
      <c r="E31" s="6"/>
      <c r="F31" s="6"/>
    </row>
    <row r="32" spans="1:6" ht="30" customHeight="1" x14ac:dyDescent="0.25">
      <c r="A32" s="12" t="s">
        <v>67</v>
      </c>
      <c r="B32" s="40" t="s">
        <v>29</v>
      </c>
      <c r="C32" s="19"/>
      <c r="D32" s="6">
        <v>8600000</v>
      </c>
      <c r="E32" s="6"/>
      <c r="F32" s="6"/>
    </row>
    <row r="33" spans="1:6" ht="30" customHeight="1" x14ac:dyDescent="0.25">
      <c r="A33" s="12" t="s">
        <v>68</v>
      </c>
      <c r="B33" s="40" t="s">
        <v>30</v>
      </c>
      <c r="C33" s="19"/>
      <c r="D33" s="6"/>
      <c r="E33" s="6"/>
      <c r="F33" s="6"/>
    </row>
    <row r="34" spans="1:6" ht="30" customHeight="1" x14ac:dyDescent="0.25">
      <c r="A34" s="12" t="s">
        <v>69</v>
      </c>
      <c r="B34" s="40" t="s">
        <v>134</v>
      </c>
      <c r="C34" s="19"/>
      <c r="D34" s="6"/>
      <c r="E34" s="6"/>
      <c r="F34" s="6"/>
    </row>
    <row r="35" spans="1:6" ht="30" customHeight="1" x14ac:dyDescent="0.25">
      <c r="A35" s="11" t="s">
        <v>31</v>
      </c>
      <c r="B35" s="1" t="s">
        <v>32</v>
      </c>
      <c r="C35" s="15" t="s">
        <v>138</v>
      </c>
      <c r="D35" s="24">
        <f>D36+D37</f>
        <v>0</v>
      </c>
      <c r="E35" s="24">
        <f>E36+E37</f>
        <v>0</v>
      </c>
      <c r="F35" s="24">
        <f>F36+F37</f>
        <v>0</v>
      </c>
    </row>
    <row r="36" spans="1:6" ht="30" customHeight="1" x14ac:dyDescent="0.25">
      <c r="A36" s="12" t="s">
        <v>70</v>
      </c>
      <c r="B36" s="5" t="s">
        <v>76</v>
      </c>
      <c r="C36" s="18"/>
      <c r="D36" s="6"/>
      <c r="E36" s="6"/>
      <c r="F36" s="6"/>
    </row>
    <row r="37" spans="1:6" ht="30" customHeight="1" x14ac:dyDescent="0.25">
      <c r="A37" s="12" t="s">
        <v>71</v>
      </c>
      <c r="B37" s="5" t="s">
        <v>77</v>
      </c>
      <c r="C37" s="18"/>
      <c r="D37" s="6"/>
      <c r="E37" s="6"/>
      <c r="F37" s="6"/>
    </row>
    <row r="38" spans="1:6" ht="30" customHeight="1" x14ac:dyDescent="0.25">
      <c r="A38" s="11" t="s">
        <v>33</v>
      </c>
      <c r="B38" s="1" t="s">
        <v>34</v>
      </c>
      <c r="C38" s="15" t="s">
        <v>139</v>
      </c>
      <c r="D38" s="24">
        <f>D39+D40</f>
        <v>172665436</v>
      </c>
      <c r="E38" s="24">
        <f>E39+E40</f>
        <v>0</v>
      </c>
      <c r="F38" s="24">
        <f>F39+F40</f>
        <v>0</v>
      </c>
    </row>
    <row r="39" spans="1:6" ht="30" customHeight="1" x14ac:dyDescent="0.25">
      <c r="A39" s="12" t="s">
        <v>72</v>
      </c>
      <c r="B39" s="4" t="s">
        <v>35</v>
      </c>
      <c r="C39" s="19"/>
      <c r="D39" s="6"/>
      <c r="E39" s="6"/>
      <c r="F39" s="6"/>
    </row>
    <row r="40" spans="1:6" ht="30" customHeight="1" x14ac:dyDescent="0.25">
      <c r="A40" s="12" t="s">
        <v>73</v>
      </c>
      <c r="B40" s="4" t="s">
        <v>36</v>
      </c>
      <c r="C40" s="19"/>
      <c r="D40" s="120">
        <v>172665436</v>
      </c>
      <c r="E40" s="6"/>
      <c r="F40" s="6"/>
    </row>
    <row r="41" spans="1:6" ht="30" customHeight="1" x14ac:dyDescent="0.25">
      <c r="A41" s="16" t="s">
        <v>37</v>
      </c>
      <c r="B41" s="8" t="s">
        <v>42</v>
      </c>
      <c r="C41" s="22" t="s">
        <v>140</v>
      </c>
      <c r="D41" s="27">
        <f>D6+D23+D26+D35+D38</f>
        <v>228655590</v>
      </c>
      <c r="E41" s="27">
        <f>E6+E23+E26+E35+E38</f>
        <v>0</v>
      </c>
      <c r="F41" s="27">
        <f>F6+F23+F26+F35+F38</f>
        <v>0</v>
      </c>
    </row>
    <row r="42" spans="1:6" ht="30" customHeight="1" x14ac:dyDescent="0.25">
      <c r="A42" s="11" t="s">
        <v>39</v>
      </c>
      <c r="B42" s="1" t="s">
        <v>40</v>
      </c>
      <c r="C42" s="23"/>
      <c r="D42" s="24"/>
      <c r="E42" s="24"/>
      <c r="F42" s="24"/>
    </row>
    <row r="43" spans="1:6" ht="30" customHeight="1" x14ac:dyDescent="0.25">
      <c r="A43" s="11" t="s">
        <v>41</v>
      </c>
      <c r="B43" s="1" t="s">
        <v>38</v>
      </c>
      <c r="C43" s="15"/>
      <c r="D43" s="24">
        <f>D41-D42</f>
        <v>228655590</v>
      </c>
      <c r="E43" s="24">
        <f>E41-E42</f>
        <v>0</v>
      </c>
      <c r="F43" s="24">
        <f>F41-F42</f>
        <v>0</v>
      </c>
    </row>
  </sheetData>
  <mergeCells count="2">
    <mergeCell ref="A1:F1"/>
    <mergeCell ref="A3:F3"/>
  </mergeCells>
  <pageMargins left="0.7" right="0.7" top="0.75" bottom="0.75" header="0.3" footer="0.3"/>
  <pageSetup paperSize="9" scale="7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34" zoomScaleNormal="100" workbookViewId="0">
      <selection activeCell="K30" sqref="K30"/>
    </sheetView>
  </sheetViews>
  <sheetFormatPr defaultRowHeight="15" x14ac:dyDescent="0.25"/>
  <cols>
    <col min="1" max="1" width="9.85546875" style="17" customWidth="1"/>
    <col min="2" max="2" width="42.85546875" customWidth="1"/>
    <col min="3" max="3" width="11.5703125" style="17" customWidth="1"/>
    <col min="4" max="4" width="16.85546875" customWidth="1"/>
    <col min="5" max="5" width="16.7109375" customWidth="1"/>
    <col min="6" max="6" width="17.140625" customWidth="1"/>
  </cols>
  <sheetData>
    <row r="1" spans="1:6" x14ac:dyDescent="0.25">
      <c r="A1" s="121" t="s">
        <v>287</v>
      </c>
      <c r="B1" s="121"/>
      <c r="C1" s="121"/>
      <c r="D1" s="121"/>
      <c r="E1" s="121"/>
      <c r="F1" s="121"/>
    </row>
    <row r="2" spans="1:6" x14ac:dyDescent="0.25">
      <c r="A2" s="9"/>
    </row>
    <row r="3" spans="1:6" x14ac:dyDescent="0.25">
      <c r="A3" s="122" t="s">
        <v>352</v>
      </c>
      <c r="B3" s="122"/>
      <c r="C3" s="122"/>
      <c r="D3" s="122"/>
      <c r="E3" s="122"/>
      <c r="F3" s="122"/>
    </row>
    <row r="4" spans="1:6" x14ac:dyDescent="0.25">
      <c r="A4" s="10"/>
      <c r="B4" s="3" t="s">
        <v>0</v>
      </c>
      <c r="C4" s="10" t="s">
        <v>1</v>
      </c>
      <c r="D4" s="3" t="s">
        <v>2</v>
      </c>
      <c r="E4" s="3" t="s">
        <v>3</v>
      </c>
      <c r="F4" s="3" t="s">
        <v>4</v>
      </c>
    </row>
    <row r="5" spans="1:6" ht="27.75" customHeight="1" x14ac:dyDescent="0.25">
      <c r="A5" s="10" t="s">
        <v>44</v>
      </c>
      <c r="B5" s="3" t="s">
        <v>5</v>
      </c>
      <c r="C5" s="10" t="s">
        <v>20</v>
      </c>
      <c r="D5" s="3" t="s">
        <v>18</v>
      </c>
      <c r="E5" s="3" t="s">
        <v>19</v>
      </c>
      <c r="F5" s="3" t="s">
        <v>6</v>
      </c>
    </row>
    <row r="6" spans="1:6" ht="30" customHeight="1" x14ac:dyDescent="0.25">
      <c r="A6" s="15" t="s">
        <v>7</v>
      </c>
      <c r="B6" s="32" t="s">
        <v>81</v>
      </c>
      <c r="C6" s="15" t="s">
        <v>141</v>
      </c>
      <c r="D6" s="24">
        <f>D7+D8</f>
        <v>135169323</v>
      </c>
      <c r="E6" s="24">
        <f>E7+E8</f>
        <v>0</v>
      </c>
      <c r="F6" s="24">
        <f>F7+F8</f>
        <v>0</v>
      </c>
    </row>
    <row r="7" spans="1:6" ht="30" customHeight="1" x14ac:dyDescent="0.25">
      <c r="A7" s="18" t="s">
        <v>45</v>
      </c>
      <c r="B7" s="5" t="s">
        <v>82</v>
      </c>
      <c r="C7" s="18"/>
      <c r="D7" s="6">
        <v>131614083</v>
      </c>
      <c r="E7" s="6"/>
      <c r="F7" s="6"/>
    </row>
    <row r="8" spans="1:6" ht="30" customHeight="1" x14ac:dyDescent="0.25">
      <c r="A8" s="18" t="s">
        <v>46</v>
      </c>
      <c r="B8" s="5" t="s">
        <v>83</v>
      </c>
      <c r="C8" s="18"/>
      <c r="D8" s="6">
        <v>3555240</v>
      </c>
      <c r="E8" s="6"/>
      <c r="F8" s="6"/>
    </row>
    <row r="9" spans="1:6" ht="30" customHeight="1" x14ac:dyDescent="0.25">
      <c r="A9" s="15" t="s">
        <v>21</v>
      </c>
      <c r="B9" s="1" t="s">
        <v>84</v>
      </c>
      <c r="C9" s="15" t="s">
        <v>142</v>
      </c>
      <c r="D9" s="24">
        <f>D10+D11+D12+D13+D14</f>
        <v>20473467</v>
      </c>
      <c r="E9" s="24">
        <f>E10+E11+E12+E13+E14</f>
        <v>0</v>
      </c>
      <c r="F9" s="24">
        <f>F10+F11+F12+F13+F14</f>
        <v>0</v>
      </c>
    </row>
    <row r="10" spans="1:6" ht="30" customHeight="1" x14ac:dyDescent="0.25">
      <c r="A10" s="18" t="s">
        <v>61</v>
      </c>
      <c r="B10" s="5" t="s">
        <v>85</v>
      </c>
      <c r="C10" s="18"/>
      <c r="D10" s="6">
        <v>20473467</v>
      </c>
      <c r="E10" s="6"/>
      <c r="F10" s="6"/>
    </row>
    <row r="11" spans="1:6" ht="30" customHeight="1" x14ac:dyDescent="0.25">
      <c r="A11" s="18" t="s">
        <v>80</v>
      </c>
      <c r="B11" s="5" t="s">
        <v>86</v>
      </c>
      <c r="C11" s="18"/>
      <c r="D11" s="6"/>
      <c r="E11" s="6"/>
      <c r="F11" s="6"/>
    </row>
    <row r="12" spans="1:6" ht="30" customHeight="1" x14ac:dyDescent="0.25">
      <c r="A12" s="18" t="s">
        <v>118</v>
      </c>
      <c r="B12" s="5" t="s">
        <v>87</v>
      </c>
      <c r="C12" s="18"/>
      <c r="D12" s="6"/>
      <c r="E12" s="6"/>
      <c r="F12" s="6"/>
    </row>
    <row r="13" spans="1:6" ht="30" customHeight="1" x14ac:dyDescent="0.25">
      <c r="A13" s="18" t="s">
        <v>119</v>
      </c>
      <c r="B13" s="5" t="s">
        <v>88</v>
      </c>
      <c r="C13" s="18"/>
      <c r="D13" s="6"/>
      <c r="E13" s="6"/>
      <c r="F13" s="6"/>
    </row>
    <row r="14" spans="1:6" ht="30" customHeight="1" x14ac:dyDescent="0.25">
      <c r="A14" s="18" t="s">
        <v>120</v>
      </c>
      <c r="B14" s="5" t="s">
        <v>89</v>
      </c>
      <c r="C14" s="18"/>
      <c r="D14" s="6"/>
      <c r="E14" s="6"/>
      <c r="F14" s="6"/>
    </row>
    <row r="15" spans="1:6" ht="30" customHeight="1" x14ac:dyDescent="0.25">
      <c r="A15" s="15" t="s">
        <v>23</v>
      </c>
      <c r="B15" s="1" t="s">
        <v>90</v>
      </c>
      <c r="C15" s="15" t="s">
        <v>143</v>
      </c>
      <c r="D15" s="24">
        <f>D16+D17+D18+D19+D20</f>
        <v>73012800</v>
      </c>
      <c r="E15" s="24">
        <f>E16+E17+E18+E19+E20</f>
        <v>0</v>
      </c>
      <c r="F15" s="24">
        <f>F16+F17+F18+F19+F20</f>
        <v>0</v>
      </c>
    </row>
    <row r="16" spans="1:6" ht="30" customHeight="1" x14ac:dyDescent="0.25">
      <c r="A16" s="18" t="s">
        <v>62</v>
      </c>
      <c r="B16" s="5" t="s">
        <v>91</v>
      </c>
      <c r="C16" s="18"/>
      <c r="D16" s="6">
        <v>6168000</v>
      </c>
      <c r="E16" s="6"/>
      <c r="F16" s="6"/>
    </row>
    <row r="17" spans="1:6" ht="30" customHeight="1" x14ac:dyDescent="0.25">
      <c r="A17" s="18" t="s">
        <v>63</v>
      </c>
      <c r="B17" s="5" t="s">
        <v>92</v>
      </c>
      <c r="C17" s="18"/>
      <c r="D17" s="6">
        <v>2203000</v>
      </c>
      <c r="E17" s="6"/>
      <c r="F17" s="6"/>
    </row>
    <row r="18" spans="1:6" ht="30" customHeight="1" x14ac:dyDescent="0.25">
      <c r="A18" s="18" t="s">
        <v>64</v>
      </c>
      <c r="B18" s="5" t="s">
        <v>93</v>
      </c>
      <c r="C18" s="18"/>
      <c r="D18" s="6">
        <v>42563000</v>
      </c>
      <c r="E18" s="6"/>
      <c r="F18" s="6"/>
    </row>
    <row r="19" spans="1:6" ht="30" customHeight="1" x14ac:dyDescent="0.25">
      <c r="A19" s="18" t="s">
        <v>65</v>
      </c>
      <c r="B19" s="5" t="s">
        <v>94</v>
      </c>
      <c r="C19" s="18"/>
      <c r="D19" s="6">
        <v>160000</v>
      </c>
      <c r="E19" s="6"/>
      <c r="F19" s="6"/>
    </row>
    <row r="20" spans="1:6" ht="30" customHeight="1" x14ac:dyDescent="0.25">
      <c r="A20" s="18" t="s">
        <v>66</v>
      </c>
      <c r="B20" s="5" t="s">
        <v>95</v>
      </c>
      <c r="C20" s="18"/>
      <c r="D20" s="6">
        <f>D21+D22+D23+D24</f>
        <v>21918800</v>
      </c>
      <c r="E20" s="6">
        <f>E21+E22+E23+E24</f>
        <v>0</v>
      </c>
      <c r="F20" s="6">
        <f>F21+F22+F23+F24</f>
        <v>0</v>
      </c>
    </row>
    <row r="21" spans="1:6" ht="30" customHeight="1" x14ac:dyDescent="0.25">
      <c r="A21" s="18" t="s">
        <v>121</v>
      </c>
      <c r="B21" s="5" t="s">
        <v>96</v>
      </c>
      <c r="C21" s="18"/>
      <c r="D21" s="6">
        <v>12180000</v>
      </c>
      <c r="E21" s="6"/>
      <c r="F21" s="6"/>
    </row>
    <row r="22" spans="1:6" ht="30" customHeight="1" x14ac:dyDescent="0.25">
      <c r="A22" s="18" t="s">
        <v>122</v>
      </c>
      <c r="B22" s="5" t="s">
        <v>97</v>
      </c>
      <c r="C22" s="18"/>
      <c r="D22" s="6">
        <v>8600000</v>
      </c>
      <c r="E22" s="6"/>
      <c r="F22" s="6"/>
    </row>
    <row r="23" spans="1:6" ht="30" customHeight="1" x14ac:dyDescent="0.25">
      <c r="A23" s="18" t="s">
        <v>123</v>
      </c>
      <c r="B23" s="5" t="s">
        <v>98</v>
      </c>
      <c r="C23" s="18"/>
      <c r="D23" s="6"/>
      <c r="E23" s="6"/>
      <c r="F23" s="24"/>
    </row>
    <row r="24" spans="1:6" ht="30" customHeight="1" x14ac:dyDescent="0.25">
      <c r="A24" s="18" t="s">
        <v>124</v>
      </c>
      <c r="B24" s="5" t="s">
        <v>99</v>
      </c>
      <c r="C24" s="18"/>
      <c r="D24" s="6">
        <v>1138800</v>
      </c>
      <c r="E24" s="6"/>
      <c r="F24" s="24"/>
    </row>
    <row r="25" spans="1:6" ht="30" customHeight="1" x14ac:dyDescent="0.25">
      <c r="A25" s="15" t="s">
        <v>31</v>
      </c>
      <c r="B25" s="1" t="s">
        <v>100</v>
      </c>
      <c r="C25" s="15" t="s">
        <v>144</v>
      </c>
      <c r="D25" s="24"/>
      <c r="E25" s="24"/>
      <c r="F25" s="6"/>
    </row>
    <row r="26" spans="1:6" ht="30" customHeight="1" x14ac:dyDescent="0.25">
      <c r="A26" s="15" t="s">
        <v>33</v>
      </c>
      <c r="B26" s="1" t="s">
        <v>101</v>
      </c>
      <c r="C26" s="15" t="s">
        <v>145</v>
      </c>
      <c r="D26" s="24"/>
      <c r="E26" s="24"/>
      <c r="F26" s="24"/>
    </row>
    <row r="27" spans="1:6" ht="30" customHeight="1" x14ac:dyDescent="0.25">
      <c r="A27" s="15" t="s">
        <v>102</v>
      </c>
      <c r="B27" s="1" t="s">
        <v>103</v>
      </c>
      <c r="C27" s="15" t="s">
        <v>146</v>
      </c>
      <c r="D27" s="24"/>
      <c r="E27" s="24"/>
      <c r="F27" s="6"/>
    </row>
    <row r="28" spans="1:6" ht="30" customHeight="1" x14ac:dyDescent="0.25">
      <c r="A28" s="15" t="s">
        <v>41</v>
      </c>
      <c r="B28" s="1" t="s">
        <v>104</v>
      </c>
      <c r="C28" s="15" t="s">
        <v>145</v>
      </c>
      <c r="D28" s="24">
        <f>D29+D30+D31</f>
        <v>0</v>
      </c>
      <c r="E28" s="24">
        <f>E29+E30+E31</f>
        <v>0</v>
      </c>
      <c r="F28" s="24">
        <f>F29+F30+F31</f>
        <v>0</v>
      </c>
    </row>
    <row r="29" spans="1:6" ht="42" customHeight="1" x14ac:dyDescent="0.25">
      <c r="A29" s="18" t="s">
        <v>125</v>
      </c>
      <c r="B29" s="5" t="s">
        <v>348</v>
      </c>
      <c r="C29" s="18"/>
      <c r="D29" s="6"/>
      <c r="E29" s="6"/>
      <c r="F29" s="6"/>
    </row>
    <row r="30" spans="1:6" ht="45.75" customHeight="1" x14ac:dyDescent="0.25">
      <c r="A30" s="18" t="s">
        <v>126</v>
      </c>
      <c r="B30" s="5" t="s">
        <v>105</v>
      </c>
      <c r="C30" s="18"/>
      <c r="D30" s="6"/>
      <c r="E30" s="6"/>
      <c r="F30" s="6"/>
    </row>
    <row r="31" spans="1:6" ht="30" customHeight="1" x14ac:dyDescent="0.25">
      <c r="A31" s="18" t="s">
        <v>127</v>
      </c>
      <c r="B31" s="5" t="s">
        <v>106</v>
      </c>
      <c r="C31" s="18"/>
      <c r="D31" s="6"/>
      <c r="E31" s="6"/>
      <c r="F31" s="6"/>
    </row>
    <row r="32" spans="1:6" ht="30" customHeight="1" x14ac:dyDescent="0.25">
      <c r="A32" s="15" t="s">
        <v>107</v>
      </c>
      <c r="B32" s="1" t="s">
        <v>108</v>
      </c>
      <c r="C32" s="15" t="s">
        <v>147</v>
      </c>
      <c r="D32" s="24"/>
      <c r="E32" s="24"/>
      <c r="F32" s="6"/>
    </row>
    <row r="33" spans="1:6" ht="30" customHeight="1" x14ac:dyDescent="0.25">
      <c r="A33" s="15" t="s">
        <v>109</v>
      </c>
      <c r="B33" s="1" t="s">
        <v>110</v>
      </c>
      <c r="C33" s="15" t="s">
        <v>148</v>
      </c>
      <c r="D33" s="24">
        <f>D34+D35+D36+D37</f>
        <v>0</v>
      </c>
      <c r="E33" s="24">
        <f>E34+E35+E36+E37</f>
        <v>0</v>
      </c>
      <c r="F33" s="24">
        <f>F34+F35+F36+F37</f>
        <v>0</v>
      </c>
    </row>
    <row r="34" spans="1:6" ht="30" customHeight="1" x14ac:dyDescent="0.25">
      <c r="A34" s="18" t="s">
        <v>128</v>
      </c>
      <c r="B34" s="5" t="s">
        <v>346</v>
      </c>
      <c r="C34" s="18"/>
      <c r="D34" s="6"/>
      <c r="E34" s="6"/>
      <c r="F34" s="6"/>
    </row>
    <row r="35" spans="1:6" ht="30" customHeight="1" x14ac:dyDescent="0.25">
      <c r="A35" s="18" t="s">
        <v>129</v>
      </c>
      <c r="B35" s="5" t="s">
        <v>111</v>
      </c>
      <c r="C35" s="18"/>
      <c r="D35" s="6"/>
      <c r="E35" s="6"/>
      <c r="F35" s="24"/>
    </row>
    <row r="36" spans="1:6" ht="30" customHeight="1" x14ac:dyDescent="0.25">
      <c r="A36" s="18" t="s">
        <v>130</v>
      </c>
      <c r="B36" s="5" t="s">
        <v>112</v>
      </c>
      <c r="C36" s="18"/>
      <c r="D36" s="6"/>
      <c r="E36" s="6"/>
      <c r="F36" s="6"/>
    </row>
    <row r="37" spans="1:6" ht="30" customHeight="1" x14ac:dyDescent="0.25">
      <c r="A37" s="18" t="s">
        <v>131</v>
      </c>
      <c r="B37" s="5" t="s">
        <v>350</v>
      </c>
      <c r="C37" s="18"/>
      <c r="D37" s="6"/>
      <c r="E37" s="6"/>
      <c r="F37" s="6"/>
    </row>
    <row r="38" spans="1:6" ht="30" customHeight="1" x14ac:dyDescent="0.25">
      <c r="A38" s="15" t="s">
        <v>113</v>
      </c>
      <c r="B38" s="33" t="s">
        <v>132</v>
      </c>
      <c r="C38" s="15" t="s">
        <v>149</v>
      </c>
      <c r="D38" s="24">
        <f>D6+D9+D15+D25+D26+D27+D28+D32+D33</f>
        <v>228655590</v>
      </c>
      <c r="E38" s="24">
        <f>E6+E9+E15+E25+E26+E27+E28+E32+E33</f>
        <v>0</v>
      </c>
      <c r="F38" s="24">
        <f>F6+F9+F15+F25+F26+F27+F28+F32+F33</f>
        <v>0</v>
      </c>
    </row>
    <row r="39" spans="1:6" ht="30" customHeight="1" x14ac:dyDescent="0.25">
      <c r="A39" s="15" t="s">
        <v>115</v>
      </c>
      <c r="B39" s="5" t="s">
        <v>116</v>
      </c>
      <c r="C39" s="15"/>
      <c r="D39" s="24"/>
      <c r="E39" s="24"/>
      <c r="F39" s="24"/>
    </row>
    <row r="40" spans="1:6" ht="30" customHeight="1" x14ac:dyDescent="0.25">
      <c r="A40" s="15" t="s">
        <v>117</v>
      </c>
      <c r="B40" s="1" t="s">
        <v>114</v>
      </c>
      <c r="C40" s="15"/>
      <c r="D40" s="24">
        <f>D38-D39</f>
        <v>228655590</v>
      </c>
      <c r="E40" s="24">
        <f>E38-E39</f>
        <v>0</v>
      </c>
      <c r="F40" s="24">
        <f>F38-F39</f>
        <v>0</v>
      </c>
    </row>
    <row r="41" spans="1:6" ht="30" customHeight="1" x14ac:dyDescent="0.25">
      <c r="A41" s="34"/>
      <c r="B41" s="35"/>
      <c r="C41" s="36"/>
      <c r="D41" s="37"/>
      <c r="E41" s="37"/>
      <c r="F41" s="37"/>
    </row>
    <row r="42" spans="1:6" ht="30" customHeight="1" x14ac:dyDescent="0.25">
      <c r="A42" s="34"/>
      <c r="B42" s="35" t="s">
        <v>316</v>
      </c>
      <c r="C42" s="38"/>
      <c r="D42" s="37"/>
      <c r="E42" s="37"/>
      <c r="F42" s="37"/>
    </row>
    <row r="43" spans="1:6" x14ac:dyDescent="0.25">
      <c r="B43" s="102" t="s">
        <v>315</v>
      </c>
    </row>
    <row r="44" spans="1:6" x14ac:dyDescent="0.25">
      <c r="B44" s="102" t="s">
        <v>317</v>
      </c>
    </row>
    <row r="45" spans="1:6" x14ac:dyDescent="0.25">
      <c r="B45" s="102" t="s">
        <v>318</v>
      </c>
    </row>
    <row r="46" spans="1:6" x14ac:dyDescent="0.25">
      <c r="B46" s="102" t="s">
        <v>319</v>
      </c>
    </row>
  </sheetData>
  <mergeCells count="2">
    <mergeCell ref="A1:F1"/>
    <mergeCell ref="A3:F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Normal="100" workbookViewId="0">
      <selection activeCell="K33" sqref="K33"/>
    </sheetView>
  </sheetViews>
  <sheetFormatPr defaultRowHeight="15" x14ac:dyDescent="0.25"/>
  <cols>
    <col min="1" max="1" width="9.85546875" style="17" customWidth="1"/>
    <col min="2" max="2" width="42.85546875" customWidth="1"/>
    <col min="3" max="3" width="11.5703125" style="17" customWidth="1"/>
    <col min="4" max="4" width="16.85546875" customWidth="1"/>
    <col min="5" max="5" width="16.7109375" customWidth="1"/>
    <col min="6" max="6" width="17.140625" customWidth="1"/>
  </cols>
  <sheetData>
    <row r="1" spans="1:6" x14ac:dyDescent="0.25">
      <c r="A1" s="121" t="s">
        <v>322</v>
      </c>
      <c r="B1" s="121"/>
      <c r="C1" s="121"/>
      <c r="D1" s="121"/>
      <c r="E1" s="121"/>
      <c r="F1" s="121"/>
    </row>
    <row r="2" spans="1:6" x14ac:dyDescent="0.25">
      <c r="A2" s="9"/>
    </row>
    <row r="3" spans="1:6" x14ac:dyDescent="0.25">
      <c r="A3" s="122" t="s">
        <v>323</v>
      </c>
      <c r="B3" s="122"/>
      <c r="C3" s="122"/>
      <c r="D3" s="122"/>
      <c r="E3" s="122"/>
      <c r="F3" s="122"/>
    </row>
    <row r="4" spans="1:6" x14ac:dyDescent="0.25">
      <c r="A4" s="10"/>
      <c r="B4" s="3" t="s">
        <v>0</v>
      </c>
      <c r="C4" s="10" t="s">
        <v>1</v>
      </c>
      <c r="D4" s="3" t="s">
        <v>2</v>
      </c>
      <c r="E4" s="3" t="s">
        <v>3</v>
      </c>
      <c r="F4" s="3" t="s">
        <v>4</v>
      </c>
    </row>
    <row r="5" spans="1:6" ht="27.75" customHeight="1" x14ac:dyDescent="0.25">
      <c r="A5" s="10" t="s">
        <v>44</v>
      </c>
      <c r="B5" s="3" t="s">
        <v>5</v>
      </c>
      <c r="C5" s="10" t="s">
        <v>20</v>
      </c>
      <c r="D5" s="3" t="s">
        <v>18</v>
      </c>
      <c r="E5" s="3" t="s">
        <v>19</v>
      </c>
      <c r="F5" s="3" t="s">
        <v>6</v>
      </c>
    </row>
    <row r="6" spans="1:6" ht="30" customHeight="1" x14ac:dyDescent="0.25">
      <c r="A6" s="15" t="s">
        <v>7</v>
      </c>
      <c r="B6" s="32" t="s">
        <v>81</v>
      </c>
      <c r="C6" s="15" t="s">
        <v>141</v>
      </c>
      <c r="D6" s="24">
        <f>'4. melléklet'!D6+'6. mellélet'!D6+'8. melléklet'!D6+'10. melléklet'!D6+'12. melléklet'!D6</f>
        <v>383073894</v>
      </c>
      <c r="E6" s="24"/>
      <c r="F6" s="24"/>
    </row>
    <row r="7" spans="1:6" ht="30" customHeight="1" x14ac:dyDescent="0.25">
      <c r="A7" s="18" t="s">
        <v>45</v>
      </c>
      <c r="B7" s="5" t="s">
        <v>82</v>
      </c>
      <c r="C7" s="18"/>
      <c r="D7" s="24">
        <f>'4. melléklet'!D7+'6. mellélet'!D7+'8. melléklet'!D7+'10. melléklet'!D7+'12. melléklet'!D7</f>
        <v>375703350</v>
      </c>
      <c r="E7" s="6"/>
      <c r="F7" s="6"/>
    </row>
    <row r="8" spans="1:6" ht="30" customHeight="1" x14ac:dyDescent="0.25">
      <c r="A8" s="18" t="s">
        <v>46</v>
      </c>
      <c r="B8" s="5" t="s">
        <v>83</v>
      </c>
      <c r="C8" s="18"/>
      <c r="D8" s="24">
        <f>'4. melléklet'!D8+'6. mellélet'!D8+'8. melléklet'!D8+'10. melléklet'!D8+'12. melléklet'!D8</f>
        <v>7370544</v>
      </c>
      <c r="E8" s="6"/>
      <c r="F8" s="6"/>
    </row>
    <row r="9" spans="1:6" ht="30" customHeight="1" x14ac:dyDescent="0.25">
      <c r="A9" s="15" t="s">
        <v>21</v>
      </c>
      <c r="B9" s="1" t="s">
        <v>84</v>
      </c>
      <c r="C9" s="15" t="s">
        <v>142</v>
      </c>
      <c r="D9" s="24">
        <f>'4. melléklet'!D9+'6. mellélet'!D9+'8. melléklet'!D9+'10. melléklet'!D9+'12. melléklet'!D9</f>
        <v>59463124</v>
      </c>
      <c r="E9" s="24"/>
      <c r="F9" s="24"/>
    </row>
    <row r="10" spans="1:6" ht="30" customHeight="1" x14ac:dyDescent="0.25">
      <c r="A10" s="18" t="s">
        <v>61</v>
      </c>
      <c r="B10" s="5" t="s">
        <v>85</v>
      </c>
      <c r="C10" s="18"/>
      <c r="D10" s="24">
        <f>'4. melléklet'!D10+'6. mellélet'!D10+'8. melléklet'!D10+'10. melléklet'!D10+'12. melléklet'!D10</f>
        <v>59003124</v>
      </c>
      <c r="E10" s="6"/>
      <c r="F10" s="6"/>
    </row>
    <row r="11" spans="1:6" ht="30" customHeight="1" x14ac:dyDescent="0.25">
      <c r="A11" s="18" t="s">
        <v>80</v>
      </c>
      <c r="B11" s="5" t="s">
        <v>86</v>
      </c>
      <c r="C11" s="18"/>
      <c r="D11" s="24">
        <f>'4. melléklet'!D11+'6. mellélet'!D11+'8. melléklet'!D11+'10. melléklet'!D11+'12. melléklet'!D11</f>
        <v>0</v>
      </c>
      <c r="E11" s="6"/>
      <c r="F11" s="6"/>
    </row>
    <row r="12" spans="1:6" ht="30" customHeight="1" x14ac:dyDescent="0.25">
      <c r="A12" s="18" t="s">
        <v>118</v>
      </c>
      <c r="B12" s="5" t="s">
        <v>87</v>
      </c>
      <c r="C12" s="18"/>
      <c r="D12" s="24">
        <f>'4. melléklet'!D12+'6. mellélet'!D12+'8. melléklet'!D12+'10. melléklet'!D12+'12. melléklet'!D12</f>
        <v>48000</v>
      </c>
      <c r="E12" s="6"/>
      <c r="F12" s="6"/>
    </row>
    <row r="13" spans="1:6" ht="30" customHeight="1" x14ac:dyDescent="0.25">
      <c r="A13" s="18" t="s">
        <v>119</v>
      </c>
      <c r="B13" s="5" t="s">
        <v>88</v>
      </c>
      <c r="C13" s="18"/>
      <c r="D13" s="24">
        <f>'4. melléklet'!D13+'6. mellélet'!D13+'8. melléklet'!D13+'10. melléklet'!D13+'12. melléklet'!D13</f>
        <v>412000</v>
      </c>
      <c r="E13" s="6"/>
      <c r="F13" s="6"/>
    </row>
    <row r="14" spans="1:6" ht="30" customHeight="1" x14ac:dyDescent="0.25">
      <c r="A14" s="18" t="s">
        <v>120</v>
      </c>
      <c r="B14" s="5" t="s">
        <v>89</v>
      </c>
      <c r="C14" s="18"/>
      <c r="D14" s="24">
        <f>'4. melléklet'!D14+'6. mellélet'!D14+'8. melléklet'!D14+'10. melléklet'!D14+'12. melléklet'!D14</f>
        <v>0</v>
      </c>
      <c r="E14" s="6"/>
      <c r="F14" s="6"/>
    </row>
    <row r="15" spans="1:6" ht="30" customHeight="1" x14ac:dyDescent="0.25">
      <c r="A15" s="15" t="s">
        <v>23</v>
      </c>
      <c r="B15" s="1" t="s">
        <v>90</v>
      </c>
      <c r="C15" s="15" t="s">
        <v>143</v>
      </c>
      <c r="D15" s="24">
        <f>'4. melléklet'!D15+'6. mellélet'!D15+'8. melléklet'!D15+'10. melléklet'!D15+'12. melléklet'!D15</f>
        <v>204233751</v>
      </c>
      <c r="E15" s="24"/>
      <c r="F15" s="24"/>
    </row>
    <row r="16" spans="1:6" ht="30" customHeight="1" x14ac:dyDescent="0.25">
      <c r="A16" s="18" t="s">
        <v>62</v>
      </c>
      <c r="B16" s="5" t="s">
        <v>91</v>
      </c>
      <c r="C16" s="18"/>
      <c r="D16" s="24">
        <f>'4. melléklet'!D16+'6. mellélet'!D16+'8. melléklet'!D16+'10. melléklet'!D16+'12. melléklet'!D16</f>
        <v>25856130</v>
      </c>
      <c r="E16" s="6"/>
      <c r="F16" s="6"/>
    </row>
    <row r="17" spans="1:6" ht="30" customHeight="1" x14ac:dyDescent="0.25">
      <c r="A17" s="18" t="s">
        <v>63</v>
      </c>
      <c r="B17" s="5" t="s">
        <v>92</v>
      </c>
      <c r="C17" s="18"/>
      <c r="D17" s="24">
        <f>'4. melléklet'!D17+'6. mellélet'!D17+'8. melléklet'!D17+'10. melléklet'!D17+'12. melléklet'!D17</f>
        <v>3092700</v>
      </c>
      <c r="E17" s="6"/>
      <c r="F17" s="6"/>
    </row>
    <row r="18" spans="1:6" ht="30" customHeight="1" x14ac:dyDescent="0.25">
      <c r="A18" s="18" t="s">
        <v>64</v>
      </c>
      <c r="B18" s="5" t="s">
        <v>93</v>
      </c>
      <c r="C18" s="18"/>
      <c r="D18" s="24">
        <f>'4. melléklet'!D18+'6. mellélet'!D18+'8. melléklet'!D18+'10. melléklet'!D18+'12. melléklet'!D18</f>
        <v>127122207</v>
      </c>
      <c r="E18" s="6"/>
      <c r="F18" s="6"/>
    </row>
    <row r="19" spans="1:6" ht="30" customHeight="1" x14ac:dyDescent="0.25">
      <c r="A19" s="18" t="s">
        <v>65</v>
      </c>
      <c r="B19" s="5" t="s">
        <v>94</v>
      </c>
      <c r="C19" s="18"/>
      <c r="D19" s="24">
        <f>'4. melléklet'!D19+'6. mellélet'!D19+'8. melléklet'!D19+'10. melléklet'!D19+'12. melléklet'!D19</f>
        <v>812008</v>
      </c>
      <c r="E19" s="6"/>
      <c r="F19" s="6"/>
    </row>
    <row r="20" spans="1:6" ht="30" customHeight="1" x14ac:dyDescent="0.25">
      <c r="A20" s="18" t="s">
        <v>66</v>
      </c>
      <c r="B20" s="5" t="s">
        <v>95</v>
      </c>
      <c r="C20" s="18"/>
      <c r="D20" s="24">
        <f>'4. melléklet'!D20+'6. mellélet'!D20+'8. melléklet'!D20+'10. melléklet'!D20+'12. melléklet'!D20</f>
        <v>47350706</v>
      </c>
      <c r="E20" s="6"/>
      <c r="F20" s="6"/>
    </row>
    <row r="21" spans="1:6" ht="30" customHeight="1" x14ac:dyDescent="0.25">
      <c r="A21" s="18" t="s">
        <v>121</v>
      </c>
      <c r="B21" s="5" t="s">
        <v>96</v>
      </c>
      <c r="C21" s="18"/>
      <c r="D21" s="24">
        <f>'4. melléklet'!D21+'6. mellélet'!D21+'8. melléklet'!D21+'10. melléklet'!D21+'12. melléklet'!D21</f>
        <v>37042556</v>
      </c>
      <c r="E21" s="6"/>
      <c r="F21" s="6"/>
    </row>
    <row r="22" spans="1:6" ht="30" customHeight="1" x14ac:dyDescent="0.25">
      <c r="A22" s="18" t="s">
        <v>122</v>
      </c>
      <c r="B22" s="5" t="s">
        <v>97</v>
      </c>
      <c r="C22" s="18"/>
      <c r="D22" s="24">
        <f>'4. melléklet'!D22+'6. mellélet'!D22+'8. melléklet'!D22+'10. melléklet'!D22+'12. melléklet'!D22</f>
        <v>8980000</v>
      </c>
      <c r="E22" s="6"/>
      <c r="F22" s="6"/>
    </row>
    <row r="23" spans="1:6" ht="30" customHeight="1" x14ac:dyDescent="0.25">
      <c r="A23" s="18" t="s">
        <v>123</v>
      </c>
      <c r="B23" s="5" t="s">
        <v>98</v>
      </c>
      <c r="C23" s="18"/>
      <c r="D23" s="24">
        <f>'4. melléklet'!D23+'6. mellélet'!D23+'8. melléklet'!D23+'10. melléklet'!D23+'12. melléklet'!D23</f>
        <v>94350</v>
      </c>
      <c r="E23" s="6"/>
      <c r="F23" s="24"/>
    </row>
    <row r="24" spans="1:6" ht="30" customHeight="1" x14ac:dyDescent="0.25">
      <c r="A24" s="18" t="s">
        <v>124</v>
      </c>
      <c r="B24" s="5" t="s">
        <v>99</v>
      </c>
      <c r="C24" s="18"/>
      <c r="D24" s="24">
        <f>'4. melléklet'!D24+'6. mellélet'!D24+'8. melléklet'!D24+'10. melléklet'!D24+'12. melléklet'!D24</f>
        <v>1233800</v>
      </c>
      <c r="E24" s="6"/>
      <c r="F24" s="24"/>
    </row>
    <row r="25" spans="1:6" ht="30" customHeight="1" x14ac:dyDescent="0.25">
      <c r="A25" s="15" t="s">
        <v>31</v>
      </c>
      <c r="B25" s="1" t="s">
        <v>100</v>
      </c>
      <c r="C25" s="15" t="s">
        <v>144</v>
      </c>
      <c r="D25" s="24">
        <f>'4. melléklet'!D25+'6. mellélet'!D25+'8. melléklet'!D25+'10. melléklet'!D25+'12. melléklet'!D25</f>
        <v>0</v>
      </c>
      <c r="E25" s="24"/>
      <c r="F25" s="6"/>
    </row>
    <row r="26" spans="1:6" ht="30" customHeight="1" x14ac:dyDescent="0.25">
      <c r="A26" s="15" t="s">
        <v>33</v>
      </c>
      <c r="B26" s="1" t="s">
        <v>101</v>
      </c>
      <c r="C26" s="15" t="s">
        <v>145</v>
      </c>
      <c r="D26" s="24">
        <f>'4. melléklet'!D26+'6. mellélet'!D26+'8. melléklet'!D26+'10. melléklet'!D26+'12. melléklet'!D26</f>
        <v>0</v>
      </c>
      <c r="E26" s="24"/>
      <c r="F26" s="24"/>
    </row>
    <row r="27" spans="1:6" ht="30" customHeight="1" x14ac:dyDescent="0.25">
      <c r="A27" s="15" t="s">
        <v>102</v>
      </c>
      <c r="B27" s="1" t="s">
        <v>103</v>
      </c>
      <c r="C27" s="15" t="s">
        <v>146</v>
      </c>
      <c r="D27" s="24">
        <f>'4. melléklet'!D27+'6. mellélet'!D27+'8. melléklet'!D27+'10. melléklet'!D27+'12. melléklet'!D27</f>
        <v>7187700</v>
      </c>
      <c r="E27" s="24"/>
      <c r="F27" s="6"/>
    </row>
    <row r="28" spans="1:6" ht="30" customHeight="1" x14ac:dyDescent="0.25">
      <c r="A28" s="15" t="s">
        <v>41</v>
      </c>
      <c r="B28" s="1" t="s">
        <v>104</v>
      </c>
      <c r="C28" s="15" t="s">
        <v>145</v>
      </c>
      <c r="D28" s="24">
        <f>'4. melléklet'!D28+'6. mellélet'!D28+'8. melléklet'!D28+'10. melléklet'!D28+'12. melléklet'!D28</f>
        <v>4099000</v>
      </c>
      <c r="E28" s="24"/>
      <c r="F28" s="24"/>
    </row>
    <row r="29" spans="1:6" ht="42" customHeight="1" x14ac:dyDescent="0.25">
      <c r="A29" s="18" t="s">
        <v>125</v>
      </c>
      <c r="B29" s="5" t="s">
        <v>348</v>
      </c>
      <c r="C29" s="18"/>
      <c r="D29" s="24">
        <f>'4. melléklet'!D29+'6. mellélet'!D29+'8. melléklet'!D29+'10. melléklet'!D29+'12. melléklet'!D29</f>
        <v>0</v>
      </c>
      <c r="E29" s="6"/>
      <c r="F29" s="6"/>
    </row>
    <row r="30" spans="1:6" ht="45.75" customHeight="1" x14ac:dyDescent="0.25">
      <c r="A30" s="18" t="s">
        <v>126</v>
      </c>
      <c r="B30" s="5" t="s">
        <v>105</v>
      </c>
      <c r="C30" s="18"/>
      <c r="D30" s="24">
        <f>'4. melléklet'!D30+'6. mellélet'!D30+'8. melléklet'!D30+'10. melléklet'!D30+'12. melléklet'!D30</f>
        <v>4099000</v>
      </c>
      <c r="E30" s="6"/>
      <c r="F30" s="6"/>
    </row>
    <row r="31" spans="1:6" ht="30" customHeight="1" x14ac:dyDescent="0.25">
      <c r="A31" s="18" t="s">
        <v>127</v>
      </c>
      <c r="B31" s="5" t="s">
        <v>106</v>
      </c>
      <c r="C31" s="18"/>
      <c r="D31" s="24">
        <f>'4. melléklet'!D31+'6. mellélet'!D31+'8. melléklet'!D31+'10. melléklet'!D31+'12. melléklet'!D31</f>
        <v>0</v>
      </c>
      <c r="E31" s="6"/>
      <c r="F31" s="6"/>
    </row>
    <row r="32" spans="1:6" ht="30" customHeight="1" x14ac:dyDescent="0.25">
      <c r="A32" s="15" t="s">
        <v>107</v>
      </c>
      <c r="B32" s="1" t="s">
        <v>108</v>
      </c>
      <c r="C32" s="15" t="s">
        <v>147</v>
      </c>
      <c r="D32" s="24">
        <f>'4. melléklet'!D32+'6. mellélet'!D32+'8. melléklet'!D32+'10. melléklet'!D32+'12. melléklet'!D32</f>
        <v>0</v>
      </c>
      <c r="E32" s="24"/>
      <c r="F32" s="6"/>
    </row>
    <row r="33" spans="1:6" ht="30" customHeight="1" x14ac:dyDescent="0.25">
      <c r="A33" s="15" t="s">
        <v>109</v>
      </c>
      <c r="B33" s="1" t="s">
        <v>110</v>
      </c>
      <c r="C33" s="15" t="s">
        <v>148</v>
      </c>
      <c r="D33" s="24">
        <f>'4. melléklet'!D33+'6. mellélet'!D33+'8. melléklet'!D33+'10. melléklet'!D33+'12. melléklet'!D33</f>
        <v>470319442</v>
      </c>
      <c r="E33" s="24"/>
      <c r="F33" s="24"/>
    </row>
    <row r="34" spans="1:6" ht="30" customHeight="1" x14ac:dyDescent="0.25">
      <c r="A34" s="18" t="s">
        <v>128</v>
      </c>
      <c r="B34" s="5" t="s">
        <v>346</v>
      </c>
      <c r="C34" s="18"/>
      <c r="D34" s="24">
        <f>'4. melléklet'!D34+'6. mellélet'!D34+'8. melléklet'!D34+'10. melléklet'!D34+'12. melléklet'!D34</f>
        <v>107614646</v>
      </c>
      <c r="E34" s="6"/>
      <c r="F34" s="6"/>
    </row>
    <row r="35" spans="1:6" ht="30" customHeight="1" x14ac:dyDescent="0.25">
      <c r="A35" s="18" t="s">
        <v>129</v>
      </c>
      <c r="B35" s="5" t="s">
        <v>111</v>
      </c>
      <c r="C35" s="18"/>
      <c r="D35" s="24">
        <f>'4. melléklet'!D35+'6. mellélet'!D35+'8. melléklet'!D35+'10. melléklet'!D35+'12. melléklet'!D35</f>
        <v>105760040</v>
      </c>
      <c r="E35" s="6"/>
      <c r="F35" s="24"/>
    </row>
    <row r="36" spans="1:6" ht="30" customHeight="1" x14ac:dyDescent="0.25">
      <c r="A36" s="18" t="s">
        <v>130</v>
      </c>
      <c r="B36" s="5" t="s">
        <v>112</v>
      </c>
      <c r="C36" s="18"/>
      <c r="D36" s="24">
        <f>'4. melléklet'!D36+'6. mellélet'!D36+'8. melléklet'!D36+'10. melléklet'!D36+'12. melléklet'!D36</f>
        <v>84279320</v>
      </c>
      <c r="E36" s="6"/>
      <c r="F36" s="6"/>
    </row>
    <row r="37" spans="1:6" ht="30" customHeight="1" x14ac:dyDescent="0.25">
      <c r="A37" s="18" t="s">
        <v>131</v>
      </c>
      <c r="B37" s="5" t="s">
        <v>347</v>
      </c>
      <c r="C37" s="18"/>
      <c r="D37" s="24">
        <f>'4. melléklet'!D37+'6. mellélet'!D37+'8. melléklet'!D37+'10. melléklet'!D37+'12. melléklet'!D37</f>
        <v>172665436</v>
      </c>
      <c r="E37" s="6"/>
      <c r="F37" s="6"/>
    </row>
    <row r="38" spans="1:6" ht="30" customHeight="1" x14ac:dyDescent="0.25">
      <c r="A38" s="15" t="s">
        <v>113</v>
      </c>
      <c r="B38" s="33" t="s">
        <v>132</v>
      </c>
      <c r="C38" s="15" t="s">
        <v>149</v>
      </c>
      <c r="D38" s="24">
        <f>'4. melléklet'!D38+'6. mellélet'!D38+'8. melléklet'!D38+'10. melléklet'!D38+'12. melléklet'!D38</f>
        <v>1128376911</v>
      </c>
      <c r="E38" s="24"/>
      <c r="F38" s="24"/>
    </row>
    <row r="39" spans="1:6" ht="30" customHeight="1" x14ac:dyDescent="0.25">
      <c r="A39" s="15" t="s">
        <v>115</v>
      </c>
      <c r="B39" s="5" t="s">
        <v>116</v>
      </c>
      <c r="C39" s="15"/>
      <c r="D39" s="24">
        <f>'4. melléklet'!D39+'6. mellélet'!D39+'8. melléklet'!D39+'10. melléklet'!D39+'12. melléklet'!D39</f>
        <v>470319442</v>
      </c>
      <c r="E39" s="24"/>
      <c r="F39" s="24"/>
    </row>
    <row r="40" spans="1:6" ht="30" customHeight="1" x14ac:dyDescent="0.25">
      <c r="A40" s="15" t="s">
        <v>117</v>
      </c>
      <c r="B40" s="1" t="s">
        <v>114</v>
      </c>
      <c r="C40" s="15"/>
      <c r="D40" s="24">
        <f>'4. melléklet'!D40+'6. mellélet'!D40+'8. melléklet'!D40+'10. melléklet'!D40+'12. melléklet'!D40</f>
        <v>658057469</v>
      </c>
      <c r="E40" s="24"/>
      <c r="F40" s="24"/>
    </row>
    <row r="41" spans="1:6" ht="30" customHeight="1" x14ac:dyDescent="0.25">
      <c r="A41" s="34"/>
      <c r="B41" s="35"/>
      <c r="C41" s="36"/>
      <c r="D41" s="37"/>
      <c r="E41" s="37"/>
      <c r="F41" s="37"/>
    </row>
    <row r="42" spans="1:6" ht="30" customHeight="1" x14ac:dyDescent="0.25">
      <c r="A42" s="34"/>
      <c r="B42" s="35"/>
      <c r="C42" s="38"/>
      <c r="D42" s="37"/>
      <c r="E42" s="37"/>
      <c r="F42" s="37"/>
    </row>
  </sheetData>
  <mergeCells count="2">
    <mergeCell ref="A1:F1"/>
    <mergeCell ref="A3:F3"/>
  </mergeCells>
  <pageMargins left="0.7" right="0.7" top="0.75" bottom="0.75" header="0.3" footer="0.3"/>
  <pageSetup paperSize="9" scale="76" orientation="landscape" r:id="rId1"/>
  <rowBreaks count="1" manualBreakCount="1">
    <brk id="3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3" zoomScaleNormal="100" workbookViewId="0">
      <selection activeCell="E9" sqref="E9"/>
    </sheetView>
  </sheetViews>
  <sheetFormatPr defaultRowHeight="15" x14ac:dyDescent="0.25"/>
  <cols>
    <col min="1" max="1" width="16.28515625" style="17" customWidth="1"/>
    <col min="2" max="2" width="50.140625" customWidth="1"/>
    <col min="3" max="3" width="27" customWidth="1"/>
    <col min="4" max="4" width="19" customWidth="1"/>
  </cols>
  <sheetData>
    <row r="1" spans="1:5" x14ac:dyDescent="0.25">
      <c r="A1" s="121" t="s">
        <v>281</v>
      </c>
      <c r="B1" s="121"/>
      <c r="C1" s="121"/>
    </row>
    <row r="2" spans="1:5" x14ac:dyDescent="0.25">
      <c r="A2" s="41"/>
    </row>
    <row r="3" spans="1:5" ht="15.75" x14ac:dyDescent="0.25">
      <c r="A3" s="125" t="s">
        <v>178</v>
      </c>
      <c r="B3" s="125"/>
      <c r="C3" s="125"/>
    </row>
    <row r="4" spans="1:5" ht="15.75" x14ac:dyDescent="0.25">
      <c r="A4" s="126" t="s">
        <v>289</v>
      </c>
      <c r="B4" s="126"/>
      <c r="C4" s="126"/>
    </row>
    <row r="5" spans="1:5" x14ac:dyDescent="0.25">
      <c r="A5" s="135" t="s">
        <v>150</v>
      </c>
      <c r="B5" s="3" t="s">
        <v>0</v>
      </c>
      <c r="C5" s="3" t="s">
        <v>1</v>
      </c>
    </row>
    <row r="6" spans="1:5" ht="30" x14ac:dyDescent="0.25">
      <c r="A6" s="135"/>
      <c r="B6" s="3" t="s">
        <v>151</v>
      </c>
      <c r="C6" s="3" t="s">
        <v>152</v>
      </c>
    </row>
    <row r="7" spans="1:5" ht="50.1" customHeight="1" x14ac:dyDescent="0.25">
      <c r="A7" s="10" t="s">
        <v>7</v>
      </c>
      <c r="B7" s="1" t="s">
        <v>153</v>
      </c>
      <c r="C7" s="24">
        <f>C8+C9+C10</f>
        <v>980000</v>
      </c>
    </row>
    <row r="8" spans="1:5" ht="50.1" customHeight="1" x14ac:dyDescent="0.25">
      <c r="A8" s="47" t="s">
        <v>45</v>
      </c>
      <c r="B8" s="5" t="s">
        <v>154</v>
      </c>
      <c r="C8" s="6">
        <v>70000</v>
      </c>
    </row>
    <row r="9" spans="1:5" ht="50.1" customHeight="1" x14ac:dyDescent="0.25">
      <c r="A9" s="47" t="s">
        <v>46</v>
      </c>
      <c r="B9" s="5" t="s">
        <v>155</v>
      </c>
      <c r="C9" s="6">
        <v>770000</v>
      </c>
    </row>
    <row r="10" spans="1:5" ht="50.1" customHeight="1" x14ac:dyDescent="0.25">
      <c r="A10" s="47" t="s">
        <v>51</v>
      </c>
      <c r="B10" s="5" t="s">
        <v>156</v>
      </c>
      <c r="C10" s="6">
        <v>140000</v>
      </c>
      <c r="E10" s="97"/>
    </row>
    <row r="11" spans="1:5" ht="50.1" customHeight="1" x14ac:dyDescent="0.25">
      <c r="A11" s="10" t="s">
        <v>21</v>
      </c>
      <c r="B11" s="1" t="s">
        <v>157</v>
      </c>
      <c r="C11" s="24">
        <f>C12</f>
        <v>3369000</v>
      </c>
    </row>
    <row r="12" spans="1:5" ht="50.1" customHeight="1" x14ac:dyDescent="0.25">
      <c r="A12" s="47" t="s">
        <v>61</v>
      </c>
      <c r="B12" s="5" t="s">
        <v>158</v>
      </c>
      <c r="C12" s="6">
        <v>3369000</v>
      </c>
    </row>
    <row r="13" spans="1:5" ht="50.1" customHeight="1" x14ac:dyDescent="0.25">
      <c r="A13" s="109" t="s">
        <v>23</v>
      </c>
      <c r="B13" s="111" t="s">
        <v>277</v>
      </c>
      <c r="C13" s="6">
        <v>-7023</v>
      </c>
    </row>
    <row r="14" spans="1:5" ht="50.1" customHeight="1" x14ac:dyDescent="0.25">
      <c r="A14" s="109" t="s">
        <v>31</v>
      </c>
      <c r="B14" s="1" t="s">
        <v>159</v>
      </c>
      <c r="C14" s="24">
        <f>C7+C11+C13</f>
        <v>4341977</v>
      </c>
    </row>
    <row r="15" spans="1:5" x14ac:dyDescent="0.25">
      <c r="A15" s="42"/>
    </row>
    <row r="16" spans="1:5" x14ac:dyDescent="0.25">
      <c r="A16" s="127" t="s">
        <v>282</v>
      </c>
      <c r="B16" s="127"/>
      <c r="C16" s="127"/>
      <c r="D16" s="127"/>
      <c r="E16" s="127"/>
    </row>
    <row r="17" spans="1:5" x14ac:dyDescent="0.25">
      <c r="A17" s="128" t="s">
        <v>160</v>
      </c>
      <c r="B17" s="128"/>
      <c r="C17" s="128"/>
      <c r="D17" s="128"/>
      <c r="E17" s="128"/>
    </row>
    <row r="18" spans="1:5" x14ac:dyDescent="0.25">
      <c r="A18" s="135" t="s">
        <v>150</v>
      </c>
      <c r="B18" s="3" t="s">
        <v>0</v>
      </c>
      <c r="C18" s="48" t="s">
        <v>1</v>
      </c>
      <c r="D18" s="48" t="s">
        <v>2</v>
      </c>
      <c r="E18" s="48" t="s">
        <v>3</v>
      </c>
    </row>
    <row r="19" spans="1:5" ht="49.5" customHeight="1" x14ac:dyDescent="0.25">
      <c r="A19" s="135"/>
      <c r="B19" s="136" t="s">
        <v>161</v>
      </c>
      <c r="C19" s="136" t="s">
        <v>279</v>
      </c>
      <c r="D19" s="136" t="s">
        <v>162</v>
      </c>
      <c r="E19" s="136"/>
    </row>
    <row r="20" spans="1:5" x14ac:dyDescent="0.25">
      <c r="A20" s="135"/>
      <c r="B20" s="136"/>
      <c r="C20" s="136"/>
      <c r="D20" s="3" t="s">
        <v>163</v>
      </c>
      <c r="E20" s="3" t="s">
        <v>164</v>
      </c>
    </row>
    <row r="21" spans="1:5" x14ac:dyDescent="0.25">
      <c r="A21" s="10" t="s">
        <v>7</v>
      </c>
      <c r="B21" s="1" t="s">
        <v>165</v>
      </c>
      <c r="C21" s="93">
        <v>6422124</v>
      </c>
      <c r="D21" s="93">
        <v>790240</v>
      </c>
      <c r="E21" s="46">
        <v>18.2</v>
      </c>
    </row>
    <row r="22" spans="1:5" x14ac:dyDescent="0.25">
      <c r="A22" s="10" t="s">
        <v>21</v>
      </c>
      <c r="B22" s="1" t="s">
        <v>166</v>
      </c>
      <c r="C22" s="93">
        <v>1426248</v>
      </c>
      <c r="D22" s="93">
        <v>173680</v>
      </c>
      <c r="E22" s="46">
        <v>4</v>
      </c>
    </row>
    <row r="23" spans="1:5" x14ac:dyDescent="0.25">
      <c r="A23" s="10" t="s">
        <v>23</v>
      </c>
      <c r="B23" s="1" t="s">
        <v>167</v>
      </c>
      <c r="C23" s="93">
        <v>6225668</v>
      </c>
      <c r="D23" s="93">
        <v>764187</v>
      </c>
      <c r="E23" s="46">
        <v>17.600000000000001</v>
      </c>
    </row>
    <row r="24" spans="1:5" x14ac:dyDescent="0.25">
      <c r="A24" s="135" t="s">
        <v>31</v>
      </c>
      <c r="B24" s="132" t="s">
        <v>168</v>
      </c>
      <c r="C24" s="93">
        <v>21278676</v>
      </c>
      <c r="D24" s="133">
        <v>2613870</v>
      </c>
      <c r="E24" s="134">
        <v>60.2</v>
      </c>
    </row>
    <row r="25" spans="1:5" ht="12.75" hidden="1" customHeight="1" x14ac:dyDescent="0.25">
      <c r="A25" s="135"/>
      <c r="B25" s="132"/>
      <c r="C25" s="93"/>
      <c r="D25" s="133"/>
      <c r="E25" s="134"/>
    </row>
    <row r="26" spans="1:5" hidden="1" x14ac:dyDescent="0.25">
      <c r="A26" s="135"/>
      <c r="B26" s="132"/>
      <c r="C26" s="95"/>
      <c r="D26" s="133"/>
      <c r="E26" s="134"/>
    </row>
    <row r="27" spans="1:5" x14ac:dyDescent="0.25">
      <c r="A27" s="10" t="s">
        <v>33</v>
      </c>
      <c r="B27" s="1" t="s">
        <v>169</v>
      </c>
      <c r="C27" s="94">
        <f>SUM(C21:C26)</f>
        <v>35352716</v>
      </c>
      <c r="D27" s="94">
        <f>SUM(D21:D26)</f>
        <v>4341977</v>
      </c>
      <c r="E27" s="3">
        <f>SUM(E21:E26)</f>
        <v>100</v>
      </c>
    </row>
    <row r="28" spans="1:5" x14ac:dyDescent="0.25">
      <c r="A28" s="43"/>
    </row>
    <row r="29" spans="1:5" x14ac:dyDescent="0.25">
      <c r="A29" s="43"/>
    </row>
    <row r="30" spans="1:5" x14ac:dyDescent="0.25">
      <c r="A30" s="127" t="s">
        <v>283</v>
      </c>
      <c r="B30" s="127"/>
      <c r="C30" s="127"/>
      <c r="D30" s="127"/>
    </row>
    <row r="31" spans="1:5" x14ac:dyDescent="0.25">
      <c r="A31" s="9"/>
    </row>
    <row r="32" spans="1:5" x14ac:dyDescent="0.25">
      <c r="A32" s="135" t="s">
        <v>150</v>
      </c>
      <c r="B32" s="3" t="s">
        <v>0</v>
      </c>
      <c r="C32" s="48" t="s">
        <v>1</v>
      </c>
      <c r="D32" s="3" t="s">
        <v>1</v>
      </c>
    </row>
    <row r="33" spans="1:4" ht="30" x14ac:dyDescent="0.25">
      <c r="A33" s="135"/>
      <c r="B33" s="136" t="s">
        <v>161</v>
      </c>
      <c r="C33" s="136" t="s">
        <v>170</v>
      </c>
      <c r="D33" s="3" t="s">
        <v>171</v>
      </c>
    </row>
    <row r="34" spans="1:4" x14ac:dyDescent="0.25">
      <c r="A34" s="135"/>
      <c r="B34" s="136"/>
      <c r="C34" s="136"/>
      <c r="D34" s="3" t="s">
        <v>172</v>
      </c>
    </row>
    <row r="35" spans="1:4" x14ac:dyDescent="0.25">
      <c r="A35" s="135"/>
      <c r="B35" s="136"/>
      <c r="C35" s="3" t="s">
        <v>173</v>
      </c>
      <c r="D35" s="49"/>
    </row>
    <row r="36" spans="1:4" ht="15" customHeight="1" x14ac:dyDescent="0.25">
      <c r="A36" s="10" t="s">
        <v>7</v>
      </c>
      <c r="B36" s="1" t="s">
        <v>165</v>
      </c>
      <c r="C36" s="129" t="s">
        <v>280</v>
      </c>
      <c r="D36" s="6">
        <v>197560</v>
      </c>
    </row>
    <row r="37" spans="1:4" ht="15" customHeight="1" x14ac:dyDescent="0.25">
      <c r="A37" s="10" t="s">
        <v>21</v>
      </c>
      <c r="B37" s="1" t="s">
        <v>166</v>
      </c>
      <c r="C37" s="130"/>
      <c r="D37" s="6">
        <v>43420</v>
      </c>
    </row>
    <row r="38" spans="1:4" ht="15" customHeight="1" x14ac:dyDescent="0.25">
      <c r="A38" s="10" t="s">
        <v>23</v>
      </c>
      <c r="B38" s="1" t="s">
        <v>167</v>
      </c>
      <c r="C38" s="130"/>
      <c r="D38" s="6">
        <v>191047</v>
      </c>
    </row>
    <row r="39" spans="1:4" ht="15" customHeight="1" x14ac:dyDescent="0.25">
      <c r="A39" s="10" t="s">
        <v>31</v>
      </c>
      <c r="B39" s="1" t="s">
        <v>174</v>
      </c>
      <c r="C39" s="131"/>
      <c r="D39" s="6">
        <v>653467</v>
      </c>
    </row>
    <row r="40" spans="1:4" ht="30" x14ac:dyDescent="0.25">
      <c r="A40" s="10" t="s">
        <v>33</v>
      </c>
      <c r="B40" s="1" t="s">
        <v>175</v>
      </c>
      <c r="C40" s="3" t="s">
        <v>176</v>
      </c>
      <c r="D40" s="24">
        <f>SUM(D36:D39)*4+1</f>
        <v>4341977</v>
      </c>
    </row>
    <row r="41" spans="1:4" ht="56.25" customHeight="1" x14ac:dyDescent="0.25">
      <c r="A41" s="124" t="s">
        <v>177</v>
      </c>
      <c r="B41" s="124"/>
      <c r="C41" s="124"/>
      <c r="D41" s="124"/>
    </row>
    <row r="42" spans="1:4" x14ac:dyDescent="0.25">
      <c r="A42" s="41"/>
    </row>
  </sheetData>
  <mergeCells count="20">
    <mergeCell ref="B19:B20"/>
    <mergeCell ref="C19:C20"/>
    <mergeCell ref="D19:E19"/>
    <mergeCell ref="A24:A26"/>
    <mergeCell ref="A41:D41"/>
    <mergeCell ref="A3:C3"/>
    <mergeCell ref="A1:C1"/>
    <mergeCell ref="A4:C4"/>
    <mergeCell ref="A16:E16"/>
    <mergeCell ref="A17:E17"/>
    <mergeCell ref="A30:D30"/>
    <mergeCell ref="C36:C39"/>
    <mergeCell ref="B24:B26"/>
    <mergeCell ref="D24:D26"/>
    <mergeCell ref="E24:E26"/>
    <mergeCell ref="A32:A35"/>
    <mergeCell ref="B33:B35"/>
    <mergeCell ref="C33:C34"/>
    <mergeCell ref="A5:A6"/>
    <mergeCell ref="A18:A20"/>
  </mergeCells>
  <pageMargins left="0.7" right="0.7" top="0.75" bottom="0.75" header="0.3" footer="0.3"/>
  <pageSetup paperSize="9" scale="6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workbookViewId="0">
      <selection activeCell="O19" sqref="O19"/>
    </sheetView>
  </sheetViews>
  <sheetFormatPr defaultRowHeight="15" x14ac:dyDescent="0.25"/>
  <cols>
    <col min="1" max="1" width="4.85546875" style="17" customWidth="1"/>
    <col min="2" max="2" width="29.42578125" customWidth="1"/>
    <col min="3" max="15" width="10.28515625" customWidth="1"/>
  </cols>
  <sheetData>
    <row r="1" spans="1:15" x14ac:dyDescent="0.25">
      <c r="A1" s="121" t="s">
        <v>284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x14ac:dyDescent="0.25">
      <c r="A2" s="50"/>
    </row>
    <row r="3" spans="1:15" x14ac:dyDescent="0.25">
      <c r="A3" s="138" t="s">
        <v>290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5" x14ac:dyDescent="0.25">
      <c r="A4" s="51"/>
    </row>
    <row r="5" spans="1:15" x14ac:dyDescent="0.25">
      <c r="A5" s="52"/>
    </row>
    <row r="6" spans="1:15" x14ac:dyDescent="0.25">
      <c r="A6" s="53" t="s">
        <v>180</v>
      </c>
      <c r="B6" s="54" t="s">
        <v>0</v>
      </c>
      <c r="C6" s="55" t="s">
        <v>1</v>
      </c>
      <c r="D6" s="55" t="s">
        <v>2</v>
      </c>
      <c r="E6" s="55" t="s">
        <v>3</v>
      </c>
      <c r="F6" s="55" t="s">
        <v>4</v>
      </c>
      <c r="G6" s="55" t="s">
        <v>182</v>
      </c>
      <c r="H6" s="55" t="s">
        <v>183</v>
      </c>
      <c r="I6" s="55" t="s">
        <v>184</v>
      </c>
      <c r="J6" s="55" t="s">
        <v>185</v>
      </c>
      <c r="K6" s="55" t="s">
        <v>186</v>
      </c>
      <c r="L6" s="55" t="s">
        <v>187</v>
      </c>
      <c r="M6" s="55" t="s">
        <v>188</v>
      </c>
      <c r="N6" s="55" t="s">
        <v>189</v>
      </c>
      <c r="O6" s="55" t="s">
        <v>190</v>
      </c>
    </row>
    <row r="7" spans="1:15" ht="26.25" x14ac:dyDescent="0.25">
      <c r="A7" s="53" t="s">
        <v>181</v>
      </c>
      <c r="B7" s="54" t="s">
        <v>191</v>
      </c>
      <c r="C7" s="55" t="s">
        <v>192</v>
      </c>
      <c r="D7" s="55" t="s">
        <v>193</v>
      </c>
      <c r="E7" s="55" t="s">
        <v>194</v>
      </c>
      <c r="F7" s="55" t="s">
        <v>195</v>
      </c>
      <c r="G7" s="55" t="s">
        <v>196</v>
      </c>
      <c r="H7" s="55" t="s">
        <v>197</v>
      </c>
      <c r="I7" s="55" t="s">
        <v>198</v>
      </c>
      <c r="J7" s="55" t="s">
        <v>199</v>
      </c>
      <c r="K7" s="55" t="s">
        <v>200</v>
      </c>
      <c r="L7" s="55" t="s">
        <v>201</v>
      </c>
      <c r="M7" s="55" t="s">
        <v>202</v>
      </c>
      <c r="N7" s="55" t="s">
        <v>203</v>
      </c>
      <c r="O7" s="55" t="s">
        <v>204</v>
      </c>
    </row>
    <row r="8" spans="1:15" ht="20.100000000000001" customHeight="1" x14ac:dyDescent="0.25">
      <c r="A8" s="56" t="s">
        <v>7</v>
      </c>
      <c r="B8" s="57" t="s">
        <v>205</v>
      </c>
      <c r="C8" s="63">
        <f>C10+C11+C12+C13</f>
        <v>0</v>
      </c>
      <c r="D8" s="63">
        <f t="shared" ref="D8:N8" si="0">D10+D11+D12+D13+D9</f>
        <v>0</v>
      </c>
      <c r="E8" s="63">
        <f t="shared" si="0"/>
        <v>0</v>
      </c>
      <c r="F8" s="63">
        <f t="shared" si="0"/>
        <v>0</v>
      </c>
      <c r="G8" s="63">
        <f t="shared" si="0"/>
        <v>0</v>
      </c>
      <c r="H8" s="63">
        <f t="shared" si="0"/>
        <v>0</v>
      </c>
      <c r="I8" s="63">
        <f t="shared" si="0"/>
        <v>0</v>
      </c>
      <c r="J8" s="63">
        <f t="shared" si="0"/>
        <v>0</v>
      </c>
      <c r="K8" s="63">
        <f t="shared" si="0"/>
        <v>0</v>
      </c>
      <c r="L8" s="63">
        <f t="shared" si="0"/>
        <v>0</v>
      </c>
      <c r="M8" s="63">
        <f t="shared" si="0"/>
        <v>0</v>
      </c>
      <c r="N8" s="63">
        <f t="shared" si="0"/>
        <v>0</v>
      </c>
      <c r="O8" s="63">
        <f>SUM(C10:N13)</f>
        <v>0</v>
      </c>
    </row>
    <row r="9" spans="1:15" ht="15.75" customHeight="1" x14ac:dyDescent="0.25">
      <c r="A9" s="56"/>
      <c r="B9" s="58" t="s">
        <v>206</v>
      </c>
      <c r="C9" s="63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3"/>
    </row>
    <row r="10" spans="1:15" ht="15.75" customHeight="1" x14ac:dyDescent="0.25">
      <c r="A10" s="59" t="s">
        <v>45</v>
      </c>
      <c r="B10" s="60" t="s">
        <v>24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3">
        <f>SUM(C10:N10)</f>
        <v>0</v>
      </c>
    </row>
    <row r="11" spans="1:15" ht="15.75" customHeight="1" x14ac:dyDescent="0.25">
      <c r="A11" s="59" t="s">
        <v>46</v>
      </c>
      <c r="B11" s="60" t="s">
        <v>207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3">
        <f>SUM(C11:N11)</f>
        <v>0</v>
      </c>
    </row>
    <row r="12" spans="1:15" ht="15.75" customHeight="1" x14ac:dyDescent="0.25">
      <c r="A12" s="59" t="s">
        <v>51</v>
      </c>
      <c r="B12" s="60" t="s">
        <v>267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3">
        <f>SUM(C12:N12)</f>
        <v>0</v>
      </c>
    </row>
    <row r="13" spans="1:15" ht="15.75" customHeight="1" x14ac:dyDescent="0.25">
      <c r="A13" s="59" t="s">
        <v>179</v>
      </c>
      <c r="B13" s="60" t="s">
        <v>208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3">
        <f>SUM(C13:N13)</f>
        <v>0</v>
      </c>
    </row>
    <row r="14" spans="1:15" ht="15.75" customHeight="1" x14ac:dyDescent="0.25">
      <c r="A14" s="59"/>
      <c r="B14" s="60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3"/>
    </row>
    <row r="15" spans="1:15" x14ac:dyDescent="0.25">
      <c r="A15" s="137" t="s">
        <v>209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spans="1:15" ht="20.100000000000001" customHeight="1" x14ac:dyDescent="0.25">
      <c r="A16" s="61" t="s">
        <v>21</v>
      </c>
      <c r="B16" s="57" t="s">
        <v>114</v>
      </c>
      <c r="C16" s="63">
        <f>C17+C18+C19+C20</f>
        <v>0</v>
      </c>
      <c r="D16" s="63">
        <f t="shared" ref="D16:N16" si="1">D17+D18+D19+D20</f>
        <v>0</v>
      </c>
      <c r="E16" s="63">
        <f t="shared" si="1"/>
        <v>0</v>
      </c>
      <c r="F16" s="63">
        <f t="shared" si="1"/>
        <v>0</v>
      </c>
      <c r="G16" s="63">
        <f t="shared" si="1"/>
        <v>0</v>
      </c>
      <c r="H16" s="63">
        <f t="shared" si="1"/>
        <v>0</v>
      </c>
      <c r="I16" s="63">
        <f t="shared" si="1"/>
        <v>0</v>
      </c>
      <c r="J16" s="63">
        <f t="shared" si="1"/>
        <v>0</v>
      </c>
      <c r="K16" s="63">
        <f t="shared" si="1"/>
        <v>0</v>
      </c>
      <c r="L16" s="63">
        <f t="shared" si="1"/>
        <v>0</v>
      </c>
      <c r="M16" s="63">
        <f t="shared" si="1"/>
        <v>0</v>
      </c>
      <c r="N16" s="63">
        <f t="shared" si="1"/>
        <v>0</v>
      </c>
      <c r="O16" s="63">
        <f t="shared" ref="O16:O21" si="2">SUM(C16:N16)</f>
        <v>0</v>
      </c>
    </row>
    <row r="17" spans="1:15" ht="15.75" customHeight="1" x14ac:dyDescent="0.25">
      <c r="A17" s="62" t="s">
        <v>61</v>
      </c>
      <c r="B17" s="58" t="s">
        <v>210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3">
        <f t="shared" si="2"/>
        <v>0</v>
      </c>
    </row>
    <row r="18" spans="1:15" x14ac:dyDescent="0.25">
      <c r="A18" s="59" t="s">
        <v>80</v>
      </c>
      <c r="B18" s="60" t="s">
        <v>211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3">
        <f t="shared" si="2"/>
        <v>0</v>
      </c>
    </row>
    <row r="19" spans="1:15" x14ac:dyDescent="0.25">
      <c r="A19" s="59" t="s">
        <v>118</v>
      </c>
      <c r="B19" s="60" t="s">
        <v>212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3">
        <f t="shared" si="2"/>
        <v>0</v>
      </c>
    </row>
    <row r="20" spans="1:15" x14ac:dyDescent="0.25">
      <c r="A20" s="59" t="s">
        <v>119</v>
      </c>
      <c r="B20" s="60" t="s">
        <v>213</v>
      </c>
      <c r="C20" s="65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3">
        <f t="shared" si="2"/>
        <v>0</v>
      </c>
    </row>
    <row r="21" spans="1:15" x14ac:dyDescent="0.25">
      <c r="A21" s="59" t="s">
        <v>120</v>
      </c>
      <c r="B21" s="60" t="s">
        <v>214</v>
      </c>
      <c r="C21" s="64">
        <f>C8-C16</f>
        <v>0</v>
      </c>
      <c r="D21" s="64">
        <f t="shared" ref="D21:N21" si="3">D8-D16</f>
        <v>0</v>
      </c>
      <c r="E21" s="64">
        <f t="shared" si="3"/>
        <v>0</v>
      </c>
      <c r="F21" s="64">
        <f t="shared" si="3"/>
        <v>0</v>
      </c>
      <c r="G21" s="64">
        <f t="shared" si="3"/>
        <v>0</v>
      </c>
      <c r="H21" s="64">
        <f t="shared" si="3"/>
        <v>0</v>
      </c>
      <c r="I21" s="64">
        <f t="shared" si="3"/>
        <v>0</v>
      </c>
      <c r="J21" s="64">
        <f t="shared" si="3"/>
        <v>0</v>
      </c>
      <c r="K21" s="64">
        <f t="shared" si="3"/>
        <v>0</v>
      </c>
      <c r="L21" s="64">
        <f t="shared" si="3"/>
        <v>0</v>
      </c>
      <c r="M21" s="64">
        <f t="shared" si="3"/>
        <v>0</v>
      </c>
      <c r="N21" s="64">
        <f t="shared" si="3"/>
        <v>0</v>
      </c>
      <c r="O21" s="63">
        <f t="shared" si="2"/>
        <v>0</v>
      </c>
    </row>
    <row r="22" spans="1:15" x14ac:dyDescent="0.25">
      <c r="A22" s="41"/>
    </row>
    <row r="23" spans="1:15" x14ac:dyDescent="0.25">
      <c r="A23" s="41"/>
    </row>
  </sheetData>
  <mergeCells count="3">
    <mergeCell ref="A15:O15"/>
    <mergeCell ref="A1:O1"/>
    <mergeCell ref="A3:O3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workbookViewId="0">
      <selection activeCell="D33" sqref="D33"/>
    </sheetView>
  </sheetViews>
  <sheetFormatPr defaultRowHeight="15" x14ac:dyDescent="0.25"/>
  <cols>
    <col min="1" max="1" width="9.140625" style="78"/>
    <col min="2" max="2" width="32.7109375" style="68" customWidth="1"/>
    <col min="3" max="3" width="17" style="68" customWidth="1"/>
    <col min="4" max="5" width="19.42578125" style="68" customWidth="1"/>
    <col min="6" max="6" width="17.5703125" style="68" customWidth="1"/>
    <col min="7" max="7" width="24.5703125" style="68" customWidth="1"/>
    <col min="8" max="8" width="25.42578125" style="68" customWidth="1"/>
    <col min="9" max="9" width="14.7109375" style="68" customWidth="1"/>
    <col min="10" max="10" width="16" style="68" customWidth="1"/>
    <col min="11" max="11" width="12.140625" style="68" customWidth="1"/>
    <col min="12" max="12" width="10.28515625" style="68" customWidth="1"/>
    <col min="13" max="16384" width="9.140625" style="68"/>
  </cols>
  <sheetData>
    <row r="1" spans="1:8" x14ac:dyDescent="0.25">
      <c r="A1" s="141" t="s">
        <v>285</v>
      </c>
      <c r="B1" s="141"/>
      <c r="C1" s="141"/>
      <c r="D1" s="141"/>
      <c r="E1" s="141"/>
      <c r="F1" s="141"/>
      <c r="G1" s="141"/>
      <c r="H1" s="141"/>
    </row>
    <row r="2" spans="1:8" x14ac:dyDescent="0.25">
      <c r="A2" s="71"/>
    </row>
    <row r="3" spans="1:8" x14ac:dyDescent="0.25">
      <c r="A3" s="127" t="s">
        <v>291</v>
      </c>
      <c r="B3" s="127"/>
      <c r="C3" s="127"/>
      <c r="D3" s="127"/>
      <c r="E3" s="127"/>
      <c r="F3" s="127"/>
      <c r="G3" s="127"/>
      <c r="H3" s="127"/>
    </row>
    <row r="4" spans="1:8" x14ac:dyDescent="0.25">
      <c r="A4" s="72"/>
    </row>
    <row r="5" spans="1:8" ht="39" customHeight="1" x14ac:dyDescent="0.25">
      <c r="A5" s="139" t="s">
        <v>44</v>
      </c>
      <c r="B5" s="140" t="s">
        <v>191</v>
      </c>
      <c r="C5" s="136" t="s">
        <v>215</v>
      </c>
      <c r="D5" s="136" t="s">
        <v>216</v>
      </c>
      <c r="E5" s="157" t="s">
        <v>230</v>
      </c>
      <c r="F5" s="136" t="s">
        <v>217</v>
      </c>
      <c r="G5" s="157" t="s">
        <v>231</v>
      </c>
      <c r="H5" s="136" t="s">
        <v>218</v>
      </c>
    </row>
    <row r="6" spans="1:8" x14ac:dyDescent="0.25">
      <c r="A6" s="139"/>
      <c r="B6" s="140"/>
      <c r="C6" s="136"/>
      <c r="D6" s="136"/>
      <c r="E6" s="158"/>
      <c r="F6" s="136"/>
      <c r="G6" s="158"/>
      <c r="H6" s="136"/>
    </row>
    <row r="7" spans="1:8" ht="4.5" customHeight="1" x14ac:dyDescent="0.25">
      <c r="A7" s="139"/>
      <c r="B7" s="140"/>
      <c r="C7" s="136"/>
      <c r="D7" s="136"/>
      <c r="E7" s="159"/>
      <c r="F7" s="136"/>
      <c r="G7" s="158"/>
      <c r="H7" s="136"/>
    </row>
    <row r="8" spans="1:8" ht="15" hidden="1" customHeight="1" thickBot="1" x14ac:dyDescent="0.3">
      <c r="A8" s="139"/>
      <c r="B8" s="140"/>
      <c r="C8" s="136"/>
      <c r="D8" s="136"/>
      <c r="E8" s="45"/>
      <c r="F8" s="136"/>
      <c r="G8" s="158"/>
      <c r="H8" s="136"/>
    </row>
    <row r="9" spans="1:8" ht="15" hidden="1" customHeight="1" x14ac:dyDescent="0.25">
      <c r="A9" s="139"/>
      <c r="B9" s="140"/>
      <c r="C9" s="136"/>
      <c r="D9" s="136"/>
      <c r="E9" s="45"/>
      <c r="F9" s="136"/>
      <c r="G9" s="158"/>
      <c r="H9" s="136"/>
    </row>
    <row r="10" spans="1:8" ht="15" hidden="1" customHeight="1" x14ac:dyDescent="0.25">
      <c r="A10" s="139"/>
      <c r="B10" s="140"/>
      <c r="C10" s="136"/>
      <c r="D10" s="136"/>
      <c r="E10" s="45"/>
      <c r="F10" s="136"/>
      <c r="G10" s="159"/>
      <c r="H10" s="136"/>
    </row>
    <row r="11" spans="1:8" x14ac:dyDescent="0.25">
      <c r="A11" s="139"/>
      <c r="B11" s="140" t="s">
        <v>0</v>
      </c>
      <c r="C11" s="140" t="s">
        <v>1</v>
      </c>
      <c r="D11" s="140" t="s">
        <v>2</v>
      </c>
      <c r="E11" s="160" t="s">
        <v>3</v>
      </c>
      <c r="F11" s="136" t="s">
        <v>4</v>
      </c>
      <c r="G11" s="140" t="s">
        <v>182</v>
      </c>
      <c r="H11" s="136" t="s">
        <v>183</v>
      </c>
    </row>
    <row r="12" spans="1:8" ht="11.25" customHeight="1" x14ac:dyDescent="0.25">
      <c r="A12" s="139"/>
      <c r="B12" s="140"/>
      <c r="C12" s="140"/>
      <c r="D12" s="140"/>
      <c r="E12" s="161"/>
      <c r="F12" s="136"/>
      <c r="G12" s="140"/>
      <c r="H12" s="136"/>
    </row>
    <row r="13" spans="1:8" ht="15" hidden="1" customHeight="1" x14ac:dyDescent="0.25">
      <c r="A13" s="139"/>
      <c r="B13" s="140"/>
      <c r="C13" s="140"/>
      <c r="D13" s="140"/>
      <c r="E13" s="79"/>
      <c r="F13" s="136"/>
      <c r="G13" s="140"/>
      <c r="H13" s="136"/>
    </row>
    <row r="14" spans="1:8" ht="28.5" customHeight="1" x14ac:dyDescent="0.25">
      <c r="A14" s="154" t="s">
        <v>219</v>
      </c>
      <c r="B14" s="162" t="s">
        <v>220</v>
      </c>
      <c r="C14" s="142">
        <f>C18+C24</f>
        <v>150459362</v>
      </c>
      <c r="D14" s="143">
        <f>D18+D24</f>
        <v>28865242</v>
      </c>
      <c r="E14" s="80">
        <f>E18+E24</f>
        <v>470319442</v>
      </c>
      <c r="F14" s="146">
        <f>F18+F24</f>
        <v>0</v>
      </c>
      <c r="G14" s="142">
        <f>G18+G24</f>
        <v>8413423</v>
      </c>
      <c r="H14" s="146">
        <f>SUM(C14:G14)</f>
        <v>658057469</v>
      </c>
    </row>
    <row r="15" spans="1:8" ht="4.5" hidden="1" customHeight="1" x14ac:dyDescent="0.25">
      <c r="A15" s="155"/>
      <c r="B15" s="162"/>
      <c r="C15" s="142"/>
      <c r="D15" s="144"/>
      <c r="E15" s="80"/>
      <c r="F15" s="146"/>
      <c r="G15" s="142"/>
      <c r="H15" s="146"/>
    </row>
    <row r="16" spans="1:8" ht="15" hidden="1" customHeight="1" x14ac:dyDescent="0.25">
      <c r="A16" s="155"/>
      <c r="B16" s="162"/>
      <c r="C16" s="142"/>
      <c r="D16" s="144"/>
      <c r="E16" s="80"/>
      <c r="F16" s="146"/>
      <c r="G16" s="142"/>
      <c r="H16" s="146"/>
    </row>
    <row r="17" spans="1:13" ht="15" hidden="1" customHeight="1" x14ac:dyDescent="0.25">
      <c r="A17" s="156"/>
      <c r="B17" s="162"/>
      <c r="C17" s="142"/>
      <c r="D17" s="145"/>
      <c r="E17" s="80">
        <f>SUM(E14:E16)</f>
        <v>470319442</v>
      </c>
      <c r="F17" s="146"/>
      <c r="G17" s="142"/>
      <c r="H17" s="146"/>
    </row>
    <row r="18" spans="1:13" x14ac:dyDescent="0.25">
      <c r="A18" s="73" t="s">
        <v>7</v>
      </c>
      <c r="B18" s="69" t="s">
        <v>221</v>
      </c>
      <c r="C18" s="80">
        <f>C19+C20+C21+C22+C23</f>
        <v>62132406</v>
      </c>
      <c r="D18" s="80">
        <f>D19+D20+D21+D22+D23</f>
        <v>21557916</v>
      </c>
      <c r="E18" s="80">
        <f>E19+E20+E21+E22+E23</f>
        <v>343956522</v>
      </c>
      <c r="F18" s="80">
        <f>F19+F20+F21+F22+F23</f>
        <v>0</v>
      </c>
      <c r="G18" s="80">
        <f>G19+G20+G21+G22+G23</f>
        <v>2560557</v>
      </c>
      <c r="H18" s="80">
        <f>SUM(C18:G18)</f>
        <v>430207401</v>
      </c>
    </row>
    <row r="19" spans="1:13" x14ac:dyDescent="0.25">
      <c r="A19" s="74" t="s">
        <v>45</v>
      </c>
      <c r="B19" s="40" t="s">
        <v>222</v>
      </c>
      <c r="C19" s="83"/>
      <c r="D19" s="83">
        <v>2114743</v>
      </c>
      <c r="E19" s="98">
        <v>79431020</v>
      </c>
      <c r="F19" s="99"/>
      <c r="G19" s="83">
        <v>326913</v>
      </c>
      <c r="H19" s="83">
        <f t="shared" ref="H19:H24" si="0">SUM(C19:G19)</f>
        <v>81872676</v>
      </c>
      <c r="I19" s="92"/>
      <c r="J19" s="101"/>
    </row>
    <row r="20" spans="1:13" x14ac:dyDescent="0.25">
      <c r="A20" s="74" t="s">
        <v>46</v>
      </c>
      <c r="B20" s="40" t="s">
        <v>223</v>
      </c>
      <c r="C20" s="83"/>
      <c r="D20" s="83">
        <v>1320406</v>
      </c>
      <c r="E20" s="98">
        <v>9708871</v>
      </c>
      <c r="F20" s="99"/>
      <c r="G20" s="83"/>
      <c r="H20" s="83">
        <f t="shared" si="0"/>
        <v>11029277</v>
      </c>
      <c r="I20" s="92"/>
    </row>
    <row r="21" spans="1:13" x14ac:dyDescent="0.25">
      <c r="A21" s="96" t="s">
        <v>51</v>
      </c>
      <c r="B21" s="40" t="s">
        <v>263</v>
      </c>
      <c r="C21" s="83"/>
      <c r="D21" s="83">
        <v>2049226</v>
      </c>
      <c r="E21" s="98">
        <v>18474755</v>
      </c>
      <c r="F21" s="99"/>
      <c r="G21" s="83">
        <v>21503</v>
      </c>
      <c r="H21" s="100">
        <f t="shared" si="0"/>
        <v>20545484</v>
      </c>
      <c r="I21" s="92"/>
      <c r="J21" s="101"/>
    </row>
    <row r="22" spans="1:13" x14ac:dyDescent="0.25">
      <c r="A22" s="74" t="s">
        <v>179</v>
      </c>
      <c r="B22" s="40" t="s">
        <v>224</v>
      </c>
      <c r="C22" s="83">
        <v>62132406</v>
      </c>
      <c r="D22" s="83">
        <v>10751564</v>
      </c>
      <c r="E22" s="98">
        <v>236341876</v>
      </c>
      <c r="F22" s="99"/>
      <c r="G22" s="83">
        <v>2205118</v>
      </c>
      <c r="H22" s="83">
        <f t="shared" si="0"/>
        <v>311430964</v>
      </c>
      <c r="I22" s="92"/>
    </row>
    <row r="23" spans="1:13" x14ac:dyDescent="0.25">
      <c r="A23" s="74" t="s">
        <v>229</v>
      </c>
      <c r="B23" s="40" t="s">
        <v>225</v>
      </c>
      <c r="C23" s="83"/>
      <c r="D23" s="83">
        <v>5321977</v>
      </c>
      <c r="E23" s="98"/>
      <c r="F23" s="99"/>
      <c r="G23" s="83">
        <v>7023</v>
      </c>
      <c r="H23" s="83">
        <f t="shared" si="0"/>
        <v>5329000</v>
      </c>
      <c r="I23" s="92"/>
    </row>
    <row r="24" spans="1:13" x14ac:dyDescent="0.25">
      <c r="A24" s="73" t="s">
        <v>21</v>
      </c>
      <c r="B24" s="32" t="s">
        <v>226</v>
      </c>
      <c r="C24" s="80">
        <f>C25+C27+C28</f>
        <v>88326956</v>
      </c>
      <c r="D24" s="80">
        <f>D25+D27+D28</f>
        <v>7307326</v>
      </c>
      <c r="E24" s="80">
        <f>E25+E27+E28</f>
        <v>126362920</v>
      </c>
      <c r="F24" s="80">
        <f>F25+F27+F28</f>
        <v>0</v>
      </c>
      <c r="G24" s="80">
        <f>G25+G27+G28</f>
        <v>5852866</v>
      </c>
      <c r="H24" s="80">
        <f t="shared" si="0"/>
        <v>227850068</v>
      </c>
    </row>
    <row r="25" spans="1:13" x14ac:dyDescent="0.25">
      <c r="A25" s="148" t="s">
        <v>61</v>
      </c>
      <c r="B25" s="149" t="s">
        <v>227</v>
      </c>
      <c r="C25" s="147">
        <v>88326956</v>
      </c>
      <c r="D25" s="147">
        <v>6249885</v>
      </c>
      <c r="E25" s="150">
        <v>126362920</v>
      </c>
      <c r="F25" s="152"/>
      <c r="G25" s="147">
        <v>5320882</v>
      </c>
      <c r="H25" s="147">
        <f>C25+D25+E25+F25+G25</f>
        <v>226260643</v>
      </c>
    </row>
    <row r="26" spans="1:13" x14ac:dyDescent="0.25">
      <c r="A26" s="148"/>
      <c r="B26" s="149"/>
      <c r="C26" s="147"/>
      <c r="D26" s="147"/>
      <c r="E26" s="151"/>
      <c r="F26" s="153"/>
      <c r="G26" s="147"/>
      <c r="H26" s="147"/>
    </row>
    <row r="27" spans="1:13" ht="45" x14ac:dyDescent="0.25">
      <c r="A27" s="74" t="s">
        <v>80</v>
      </c>
      <c r="B27" s="44" t="s">
        <v>228</v>
      </c>
      <c r="C27" s="83"/>
      <c r="D27" s="83"/>
      <c r="E27" s="98"/>
      <c r="F27" s="99"/>
      <c r="G27" s="83"/>
      <c r="H27" s="83">
        <f>C27+D27+E27+F27+G27</f>
        <v>0</v>
      </c>
    </row>
    <row r="28" spans="1:13" x14ac:dyDescent="0.25">
      <c r="A28" s="74" t="s">
        <v>118</v>
      </c>
      <c r="B28" s="40" t="s">
        <v>266</v>
      </c>
      <c r="C28" s="83"/>
      <c r="D28" s="83">
        <v>1057441</v>
      </c>
      <c r="E28" s="98"/>
      <c r="F28" s="99"/>
      <c r="G28" s="83">
        <v>531984</v>
      </c>
      <c r="H28" s="83">
        <f>C28+D28+E28+F28+G28</f>
        <v>1589425</v>
      </c>
    </row>
    <row r="29" spans="1:13" x14ac:dyDescent="0.25">
      <c r="A29" s="76"/>
      <c r="B29" s="70"/>
      <c r="C29" s="70"/>
      <c r="D29" s="70"/>
      <c r="E29" s="70"/>
      <c r="F29" s="70"/>
      <c r="G29" s="70"/>
      <c r="H29" s="70"/>
    </row>
    <row r="30" spans="1:13" x14ac:dyDescent="0.25">
      <c r="A30" s="77"/>
    </row>
    <row r="31" spans="1:13" x14ac:dyDescent="0.25">
      <c r="B3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</row>
    <row r="32" spans="1:13" x14ac:dyDescent="0.25">
      <c r="B32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</row>
    <row r="33" spans="2:13" x14ac:dyDescent="0.25">
      <c r="B33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</row>
    <row r="34" spans="2:13" x14ac:dyDescent="0.25"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</row>
    <row r="35" spans="2:13" x14ac:dyDescent="0.25"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</row>
    <row r="36" spans="2:13" x14ac:dyDescent="0.25"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</row>
    <row r="37" spans="2:13" x14ac:dyDescent="0.25"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</row>
    <row r="38" spans="2:13" x14ac:dyDescent="0.25">
      <c r="B38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</row>
    <row r="39" spans="2:13" x14ac:dyDescent="0.25">
      <c r="B39"/>
      <c r="H39" s="101"/>
    </row>
    <row r="40" spans="2:13" x14ac:dyDescent="0.25">
      <c r="B40"/>
      <c r="C40" s="101"/>
      <c r="D40" s="101"/>
      <c r="E40" s="101"/>
      <c r="F40" s="101"/>
      <c r="G40" s="101"/>
      <c r="H40" s="101"/>
      <c r="I40" s="101"/>
    </row>
    <row r="41" spans="2:13" x14ac:dyDescent="0.25">
      <c r="C41" s="101"/>
      <c r="D41" s="101"/>
      <c r="E41" s="101"/>
      <c r="F41" s="101"/>
      <c r="G41" s="101"/>
      <c r="H41" s="101"/>
      <c r="I41" s="101"/>
    </row>
    <row r="42" spans="2:13" x14ac:dyDescent="0.25">
      <c r="C42" s="101"/>
      <c r="D42" s="101"/>
      <c r="E42" s="101"/>
      <c r="F42" s="101"/>
      <c r="G42" s="101"/>
      <c r="H42" s="101"/>
      <c r="I42" s="101"/>
    </row>
    <row r="43" spans="2:13" x14ac:dyDescent="0.25">
      <c r="C43" s="101"/>
      <c r="D43" s="101"/>
      <c r="E43" s="101"/>
      <c r="F43" s="101"/>
      <c r="G43" s="101"/>
      <c r="H43" s="101"/>
      <c r="I43" s="101"/>
    </row>
  </sheetData>
  <mergeCells count="32">
    <mergeCell ref="G25:G26"/>
    <mergeCell ref="H25:H26"/>
    <mergeCell ref="H11:H13"/>
    <mergeCell ref="G11:G13"/>
    <mergeCell ref="A25:A26"/>
    <mergeCell ref="B25:B26"/>
    <mergeCell ref="C25:C26"/>
    <mergeCell ref="D25:D26"/>
    <mergeCell ref="E25:E26"/>
    <mergeCell ref="F25:F26"/>
    <mergeCell ref="A14:A17"/>
    <mergeCell ref="D11:D13"/>
    <mergeCell ref="E11:E12"/>
    <mergeCell ref="H14:H17"/>
    <mergeCell ref="B14:B17"/>
    <mergeCell ref="C14:C17"/>
    <mergeCell ref="D14:D17"/>
    <mergeCell ref="F14:F17"/>
    <mergeCell ref="G14:G17"/>
    <mergeCell ref="F5:F10"/>
    <mergeCell ref="F11:F13"/>
    <mergeCell ref="C5:C10"/>
    <mergeCell ref="D5:D10"/>
    <mergeCell ref="G5:G10"/>
    <mergeCell ref="E5:E7"/>
    <mergeCell ref="A5:A13"/>
    <mergeCell ref="B5:B10"/>
    <mergeCell ref="B11:B13"/>
    <mergeCell ref="C11:C13"/>
    <mergeCell ref="A1:H1"/>
    <mergeCell ref="A3:H3"/>
    <mergeCell ref="H5:H1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Normal="100" workbookViewId="0">
      <selection activeCell="L31" sqref="L31"/>
    </sheetView>
  </sheetViews>
  <sheetFormatPr defaultRowHeight="15" x14ac:dyDescent="0.25"/>
  <cols>
    <col min="1" max="1" width="9.140625" style="78"/>
    <col min="2" max="2" width="35.28515625" style="68" customWidth="1"/>
    <col min="3" max="13" width="12.140625" style="68" customWidth="1"/>
    <col min="14" max="14" width="9.140625" style="68"/>
    <col min="15" max="15" width="21" style="68" customWidth="1"/>
    <col min="16" max="16384" width="9.140625" style="68"/>
  </cols>
  <sheetData>
    <row r="1" spans="1:13" x14ac:dyDescent="0.25">
      <c r="A1" s="141" t="s">
        <v>286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x14ac:dyDescent="0.25">
      <c r="A2" s="71"/>
    </row>
    <row r="3" spans="1:13" x14ac:dyDescent="0.25">
      <c r="A3" s="127" t="s">
        <v>292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3" x14ac:dyDescent="0.25">
      <c r="A4" s="72"/>
    </row>
    <row r="5" spans="1:13" ht="39" customHeight="1" x14ac:dyDescent="0.25">
      <c r="A5" s="163" t="s">
        <v>44</v>
      </c>
      <c r="B5" s="136" t="s">
        <v>232</v>
      </c>
      <c r="C5" s="136" t="s">
        <v>233</v>
      </c>
      <c r="D5" s="136" t="s">
        <v>234</v>
      </c>
      <c r="E5" s="136" t="s">
        <v>235</v>
      </c>
      <c r="F5" s="136" t="s">
        <v>236</v>
      </c>
      <c r="G5" s="136" t="s">
        <v>237</v>
      </c>
      <c r="H5" s="136" t="s">
        <v>261</v>
      </c>
      <c r="I5" s="136"/>
      <c r="J5" s="136"/>
      <c r="K5" s="136" t="s">
        <v>238</v>
      </c>
      <c r="L5" s="136"/>
      <c r="M5" s="136"/>
    </row>
    <row r="6" spans="1:13" ht="3.75" customHeight="1" x14ac:dyDescent="0.25">
      <c r="A6" s="163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</row>
    <row r="7" spans="1:13" hidden="1" x14ac:dyDescent="0.25">
      <c r="A7" s="163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</row>
    <row r="8" spans="1:13" hidden="1" x14ac:dyDescent="0.25">
      <c r="A8" s="163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</row>
    <row r="9" spans="1:13" hidden="1" x14ac:dyDescent="0.25">
      <c r="A9" s="163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</row>
    <row r="10" spans="1:13" hidden="1" x14ac:dyDescent="0.25">
      <c r="A10" s="163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13" hidden="1" x14ac:dyDescent="0.25">
      <c r="A11" s="163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</row>
    <row r="12" spans="1:13" hidden="1" x14ac:dyDescent="0.25">
      <c r="A12" s="163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</row>
    <row r="13" spans="1:13" hidden="1" x14ac:dyDescent="0.25">
      <c r="A13" s="163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</row>
    <row r="14" spans="1:13" hidden="1" x14ac:dyDescent="0.25">
      <c r="A14" s="163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</row>
    <row r="15" spans="1:13" ht="45" x14ac:dyDescent="0.25">
      <c r="A15" s="163"/>
      <c r="B15" s="136"/>
      <c r="C15" s="67" t="s">
        <v>239</v>
      </c>
      <c r="D15" s="67" t="s">
        <v>239</v>
      </c>
      <c r="E15" s="67" t="s">
        <v>239</v>
      </c>
      <c r="F15" s="67" t="s">
        <v>239</v>
      </c>
      <c r="G15" s="67" t="s">
        <v>239</v>
      </c>
      <c r="H15" s="67" t="s">
        <v>240</v>
      </c>
      <c r="I15" s="67" t="s">
        <v>241</v>
      </c>
      <c r="J15" s="67" t="s">
        <v>242</v>
      </c>
      <c r="K15" s="67" t="s">
        <v>239</v>
      </c>
      <c r="L15" s="67" t="s">
        <v>243</v>
      </c>
      <c r="M15" s="67" t="s">
        <v>244</v>
      </c>
    </row>
    <row r="16" spans="1:13" x14ac:dyDescent="0.25">
      <c r="A16" s="73"/>
      <c r="B16" s="67" t="s">
        <v>0</v>
      </c>
      <c r="C16" s="67" t="s">
        <v>245</v>
      </c>
      <c r="D16" s="67" t="s">
        <v>246</v>
      </c>
      <c r="E16" s="67" t="s">
        <v>247</v>
      </c>
      <c r="F16" s="67" t="s">
        <v>248</v>
      </c>
      <c r="G16" s="67" t="s">
        <v>249</v>
      </c>
      <c r="H16" s="67" t="s">
        <v>250</v>
      </c>
      <c r="I16" s="67" t="s">
        <v>251</v>
      </c>
      <c r="J16" s="67" t="s">
        <v>252</v>
      </c>
      <c r="K16" s="79" t="s">
        <v>253</v>
      </c>
      <c r="L16" s="79" t="s">
        <v>254</v>
      </c>
      <c r="M16" s="79" t="s">
        <v>255</v>
      </c>
    </row>
    <row r="17" spans="1:15" ht="30" customHeight="1" x14ac:dyDescent="0.25">
      <c r="A17" s="73" t="s">
        <v>219</v>
      </c>
      <c r="B17" s="66" t="s">
        <v>256</v>
      </c>
      <c r="C17" s="80">
        <f>C18+C24</f>
        <v>383073894</v>
      </c>
      <c r="D17" s="80">
        <f t="shared" ref="D17:M17" si="0">D18+D24</f>
        <v>59463094</v>
      </c>
      <c r="E17" s="80">
        <f t="shared" si="0"/>
        <v>204233781</v>
      </c>
      <c r="F17" s="80">
        <f t="shared" si="0"/>
        <v>4099000</v>
      </c>
      <c r="G17" s="80">
        <f t="shared" si="0"/>
        <v>0</v>
      </c>
      <c r="H17" s="80">
        <f t="shared" si="0"/>
        <v>7187700</v>
      </c>
      <c r="I17" s="80">
        <f t="shared" si="0"/>
        <v>0</v>
      </c>
      <c r="J17" s="80">
        <f t="shared" si="0"/>
        <v>0</v>
      </c>
      <c r="K17" s="80">
        <f t="shared" si="0"/>
        <v>650869769</v>
      </c>
      <c r="L17" s="80">
        <f t="shared" si="0"/>
        <v>7187700</v>
      </c>
      <c r="M17" s="80">
        <f t="shared" si="0"/>
        <v>658057469</v>
      </c>
    </row>
    <row r="18" spans="1:15" ht="24.95" customHeight="1" x14ac:dyDescent="0.25">
      <c r="A18" s="73" t="s">
        <v>7</v>
      </c>
      <c r="B18" s="81" t="s">
        <v>262</v>
      </c>
      <c r="C18" s="80">
        <f t="shared" ref="C18:M18" si="1">C19+C20+C21+C22+C23</f>
        <v>279921914</v>
      </c>
      <c r="D18" s="80">
        <f t="shared" si="1"/>
        <v>42688108</v>
      </c>
      <c r="E18" s="80">
        <f t="shared" si="1"/>
        <v>112849083</v>
      </c>
      <c r="F18" s="80">
        <f t="shared" si="1"/>
        <v>4099000</v>
      </c>
      <c r="G18" s="80">
        <f t="shared" si="1"/>
        <v>0</v>
      </c>
      <c r="H18" s="80">
        <f t="shared" si="1"/>
        <v>2014779</v>
      </c>
      <c r="I18" s="80">
        <f t="shared" si="1"/>
        <v>0</v>
      </c>
      <c r="J18" s="80">
        <f t="shared" si="1"/>
        <v>0</v>
      </c>
      <c r="K18" s="80">
        <f t="shared" si="1"/>
        <v>439558105</v>
      </c>
      <c r="L18" s="80">
        <f t="shared" si="1"/>
        <v>2014779</v>
      </c>
      <c r="M18" s="80">
        <f t="shared" si="1"/>
        <v>441572884</v>
      </c>
    </row>
    <row r="19" spans="1:15" ht="24.95" customHeight="1" x14ac:dyDescent="0.25">
      <c r="A19" s="75" t="s">
        <v>45</v>
      </c>
      <c r="B19" s="82" t="s">
        <v>257</v>
      </c>
      <c r="C19" s="83">
        <v>64425143</v>
      </c>
      <c r="D19" s="83">
        <v>9728503</v>
      </c>
      <c r="E19" s="83">
        <v>7350730</v>
      </c>
      <c r="F19" s="83"/>
      <c r="G19" s="83"/>
      <c r="H19" s="83">
        <v>368300</v>
      </c>
      <c r="I19" s="83"/>
      <c r="J19" s="83"/>
      <c r="K19" s="83">
        <f>C19+D19+E19+F19+G19</f>
        <v>81504376</v>
      </c>
      <c r="L19" s="84">
        <f>H19+I19+J19</f>
        <v>368300</v>
      </c>
      <c r="M19" s="80">
        <f>K19+L19</f>
        <v>81872676</v>
      </c>
      <c r="O19" s="101"/>
    </row>
    <row r="20" spans="1:15" ht="24.95" customHeight="1" x14ac:dyDescent="0.25">
      <c r="A20" s="75" t="s">
        <v>46</v>
      </c>
      <c r="B20" s="82" t="s">
        <v>223</v>
      </c>
      <c r="C20" s="83"/>
      <c r="D20" s="83"/>
      <c r="E20" s="83">
        <v>11029277</v>
      </c>
      <c r="F20" s="83"/>
      <c r="G20" s="83"/>
      <c r="H20" s="83"/>
      <c r="I20" s="83"/>
      <c r="J20" s="83"/>
      <c r="K20" s="83">
        <f t="shared" ref="K20:K26" si="2">C20+D20+E20+F20+G20</f>
        <v>11029277</v>
      </c>
      <c r="L20" s="84">
        <f t="shared" ref="L20:L26" si="3">H20+I20+J20</f>
        <v>0</v>
      </c>
      <c r="M20" s="80">
        <f t="shared" ref="M20:M26" si="4">K20+L20</f>
        <v>11029277</v>
      </c>
    </row>
    <row r="21" spans="1:15" ht="24.95" customHeight="1" x14ac:dyDescent="0.25">
      <c r="A21" s="96" t="s">
        <v>51</v>
      </c>
      <c r="B21" s="82" t="s">
        <v>263</v>
      </c>
      <c r="C21" s="83">
        <v>15061024</v>
      </c>
      <c r="D21" s="83">
        <v>2305493</v>
      </c>
      <c r="E21" s="83">
        <v>2963067</v>
      </c>
      <c r="F21" s="83"/>
      <c r="G21" s="83"/>
      <c r="H21" s="83">
        <v>215900</v>
      </c>
      <c r="I21" s="83"/>
      <c r="J21" s="83"/>
      <c r="K21" s="83">
        <f t="shared" si="2"/>
        <v>20329584</v>
      </c>
      <c r="L21" s="84">
        <f t="shared" si="3"/>
        <v>215900</v>
      </c>
      <c r="M21" s="80">
        <f t="shared" si="4"/>
        <v>20545484</v>
      </c>
      <c r="O21" s="101"/>
    </row>
    <row r="22" spans="1:15" ht="24.95" customHeight="1" x14ac:dyDescent="0.25">
      <c r="A22" s="75" t="s">
        <v>179</v>
      </c>
      <c r="B22" s="82" t="s">
        <v>224</v>
      </c>
      <c r="C22" s="83">
        <v>200435747</v>
      </c>
      <c r="D22" s="83">
        <v>30654112</v>
      </c>
      <c r="E22" s="113">
        <v>90276009</v>
      </c>
      <c r="F22" s="83"/>
      <c r="G22" s="83"/>
      <c r="H22" s="83">
        <v>1430579</v>
      </c>
      <c r="I22" s="83"/>
      <c r="J22" s="83"/>
      <c r="K22" s="83">
        <f t="shared" si="2"/>
        <v>321365868</v>
      </c>
      <c r="L22" s="84">
        <f t="shared" si="3"/>
        <v>1430579</v>
      </c>
      <c r="M22" s="80">
        <f t="shared" si="4"/>
        <v>322796447</v>
      </c>
    </row>
    <row r="23" spans="1:15" ht="24.95" customHeight="1" x14ac:dyDescent="0.25">
      <c r="A23" s="75" t="s">
        <v>229</v>
      </c>
      <c r="B23" s="82" t="s">
        <v>258</v>
      </c>
      <c r="C23" s="83"/>
      <c r="D23" s="83"/>
      <c r="E23" s="83">
        <v>1230000</v>
      </c>
      <c r="F23" s="83">
        <v>4099000</v>
      </c>
      <c r="G23" s="83"/>
      <c r="H23" s="83"/>
      <c r="I23" s="83"/>
      <c r="J23" s="83"/>
      <c r="K23" s="83">
        <f t="shared" si="2"/>
        <v>5329000</v>
      </c>
      <c r="L23" s="84">
        <f t="shared" si="3"/>
        <v>0</v>
      </c>
      <c r="M23" s="80">
        <f t="shared" si="4"/>
        <v>5329000</v>
      </c>
    </row>
    <row r="24" spans="1:15" ht="24.95" customHeight="1" x14ac:dyDescent="0.25">
      <c r="A24" s="73" t="s">
        <v>21</v>
      </c>
      <c r="B24" s="81" t="s">
        <v>259</v>
      </c>
      <c r="C24" s="80">
        <f>C25+C26</f>
        <v>103151980</v>
      </c>
      <c r="D24" s="80">
        <f t="shared" ref="D24:M24" si="5">D25+D26</f>
        <v>16774986</v>
      </c>
      <c r="E24" s="80">
        <f t="shared" si="5"/>
        <v>91384698</v>
      </c>
      <c r="F24" s="80">
        <f t="shared" si="5"/>
        <v>0</v>
      </c>
      <c r="G24" s="80">
        <f t="shared" si="5"/>
        <v>0</v>
      </c>
      <c r="H24" s="80">
        <f t="shared" si="5"/>
        <v>5172921</v>
      </c>
      <c r="I24" s="80">
        <f t="shared" si="5"/>
        <v>0</v>
      </c>
      <c r="J24" s="80">
        <f t="shared" si="5"/>
        <v>0</v>
      </c>
      <c r="K24" s="80">
        <f t="shared" si="5"/>
        <v>211311664</v>
      </c>
      <c r="L24" s="80">
        <f t="shared" si="5"/>
        <v>5172921</v>
      </c>
      <c r="M24" s="80">
        <f t="shared" si="5"/>
        <v>216484585</v>
      </c>
    </row>
    <row r="25" spans="1:15" ht="27.75" customHeight="1" x14ac:dyDescent="0.25">
      <c r="A25" s="75" t="s">
        <v>61</v>
      </c>
      <c r="B25" s="82" t="s">
        <v>260</v>
      </c>
      <c r="C25" s="83">
        <v>101684440</v>
      </c>
      <c r="D25" s="83">
        <v>16656388</v>
      </c>
      <c r="E25" s="83">
        <v>91381441</v>
      </c>
      <c r="F25" s="83"/>
      <c r="G25" s="83"/>
      <c r="H25" s="83">
        <v>5172921</v>
      </c>
      <c r="I25" s="83"/>
      <c r="J25" s="83"/>
      <c r="K25" s="83">
        <f t="shared" si="2"/>
        <v>209722269</v>
      </c>
      <c r="L25" s="84">
        <f t="shared" si="3"/>
        <v>5172921</v>
      </c>
      <c r="M25" s="80">
        <f t="shared" si="4"/>
        <v>214895190</v>
      </c>
    </row>
    <row r="26" spans="1:15" ht="24.95" customHeight="1" x14ac:dyDescent="0.25">
      <c r="A26" s="85" t="s">
        <v>80</v>
      </c>
      <c r="B26" s="86" t="s">
        <v>266</v>
      </c>
      <c r="C26" s="87">
        <v>1467540</v>
      </c>
      <c r="D26" s="87">
        <v>118598</v>
      </c>
      <c r="E26" s="87">
        <v>3257</v>
      </c>
      <c r="F26" s="87"/>
      <c r="G26" s="87"/>
      <c r="H26" s="87"/>
      <c r="I26" s="87"/>
      <c r="J26" s="87"/>
      <c r="K26" s="83">
        <f t="shared" si="2"/>
        <v>1589395</v>
      </c>
      <c r="L26" s="84">
        <f t="shared" si="3"/>
        <v>0</v>
      </c>
      <c r="M26" s="80">
        <f t="shared" si="4"/>
        <v>1589395</v>
      </c>
    </row>
    <row r="27" spans="1:15" x14ac:dyDescent="0.25">
      <c r="A27" s="88"/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1"/>
    </row>
  </sheetData>
  <mergeCells count="11">
    <mergeCell ref="A1:M1"/>
    <mergeCell ref="B5:B15"/>
    <mergeCell ref="C5:C14"/>
    <mergeCell ref="E5:E14"/>
    <mergeCell ref="H5:J14"/>
    <mergeCell ref="K5:M14"/>
    <mergeCell ref="A5:A15"/>
    <mergeCell ref="D5:D14"/>
    <mergeCell ref="F5:F14"/>
    <mergeCell ref="G5:G14"/>
    <mergeCell ref="A3:M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Normal="100" workbookViewId="0">
      <selection activeCell="O11" sqref="O11"/>
    </sheetView>
  </sheetViews>
  <sheetFormatPr defaultRowHeight="15" x14ac:dyDescent="0.25"/>
  <cols>
    <col min="1" max="1" width="9.85546875" style="17" customWidth="1"/>
    <col min="2" max="2" width="42.85546875" customWidth="1"/>
    <col min="3" max="3" width="11.5703125" style="17" customWidth="1"/>
    <col min="4" max="4" width="16.85546875" customWidth="1"/>
    <col min="5" max="5" width="16.7109375" customWidth="1"/>
    <col min="6" max="6" width="17.140625" customWidth="1"/>
  </cols>
  <sheetData>
    <row r="1" spans="1:6" x14ac:dyDescent="0.25">
      <c r="A1" s="121" t="s">
        <v>293</v>
      </c>
      <c r="B1" s="121"/>
      <c r="C1" s="121"/>
      <c r="D1" s="121"/>
      <c r="E1" s="121"/>
      <c r="F1" s="121"/>
    </row>
    <row r="2" spans="1:6" x14ac:dyDescent="0.25">
      <c r="A2" s="9"/>
    </row>
    <row r="3" spans="1:6" x14ac:dyDescent="0.25">
      <c r="A3" s="122" t="s">
        <v>294</v>
      </c>
      <c r="B3" s="122"/>
      <c r="C3" s="122"/>
      <c r="D3" s="122"/>
      <c r="E3" s="122"/>
      <c r="F3" s="122"/>
    </row>
    <row r="4" spans="1:6" x14ac:dyDescent="0.25">
      <c r="A4" s="10"/>
      <c r="B4" s="3" t="s">
        <v>0</v>
      </c>
      <c r="C4" s="10" t="s">
        <v>1</v>
      </c>
      <c r="D4" s="3" t="s">
        <v>2</v>
      </c>
      <c r="E4" s="3" t="s">
        <v>3</v>
      </c>
      <c r="F4" s="3" t="s">
        <v>4</v>
      </c>
    </row>
    <row r="5" spans="1:6" ht="27.75" customHeight="1" x14ac:dyDescent="0.25">
      <c r="A5" s="10" t="s">
        <v>44</v>
      </c>
      <c r="B5" s="3" t="s">
        <v>5</v>
      </c>
      <c r="C5" s="10" t="s">
        <v>20</v>
      </c>
      <c r="D5" s="3" t="s">
        <v>18</v>
      </c>
      <c r="E5" s="3" t="s">
        <v>19</v>
      </c>
      <c r="F5" s="3" t="s">
        <v>6</v>
      </c>
    </row>
    <row r="6" spans="1:6" ht="30" customHeight="1" x14ac:dyDescent="0.25">
      <c r="A6" s="29" t="s">
        <v>7</v>
      </c>
      <c r="B6" s="2" t="s">
        <v>8</v>
      </c>
      <c r="C6" s="15" t="s">
        <v>135</v>
      </c>
      <c r="D6" s="24">
        <f>D7+D8+D13</f>
        <v>475641419</v>
      </c>
      <c r="E6" s="24">
        <f>E7+E8+E13</f>
        <v>0</v>
      </c>
      <c r="F6" s="24">
        <f>F7+F8+F13</f>
        <v>0</v>
      </c>
    </row>
    <row r="7" spans="1:6" ht="30" customHeight="1" x14ac:dyDescent="0.25">
      <c r="A7" s="28" t="s">
        <v>45</v>
      </c>
      <c r="B7" s="30" t="s">
        <v>9</v>
      </c>
      <c r="C7" s="18"/>
      <c r="D7" s="6">
        <v>467359442</v>
      </c>
      <c r="E7" s="6"/>
      <c r="F7" s="6"/>
    </row>
    <row r="8" spans="1:6" ht="30" customHeight="1" x14ac:dyDescent="0.25">
      <c r="A8" s="11" t="s">
        <v>46</v>
      </c>
      <c r="B8" s="115" t="s">
        <v>10</v>
      </c>
      <c r="C8" s="15"/>
      <c r="D8" s="116">
        <f>D9+D10+D11+D12</f>
        <v>4341977</v>
      </c>
      <c r="E8" s="116">
        <f>E9+E10+E11+E12</f>
        <v>0</v>
      </c>
      <c r="F8" s="116">
        <f>F9+F10+F11+F12</f>
        <v>0</v>
      </c>
    </row>
    <row r="9" spans="1:6" ht="30" customHeight="1" x14ac:dyDescent="0.25">
      <c r="A9" s="12" t="s">
        <v>47</v>
      </c>
      <c r="B9" s="5" t="s">
        <v>11</v>
      </c>
      <c r="C9" s="18"/>
      <c r="D9" s="6">
        <v>790240</v>
      </c>
      <c r="E9" s="6"/>
      <c r="F9" s="6"/>
    </row>
    <row r="10" spans="1:6" ht="30" customHeight="1" x14ac:dyDescent="0.25">
      <c r="A10" s="12" t="s">
        <v>48</v>
      </c>
      <c r="B10" s="5" t="s">
        <v>12</v>
      </c>
      <c r="C10" s="18"/>
      <c r="D10" s="6">
        <v>764187</v>
      </c>
      <c r="E10" s="6"/>
      <c r="F10" s="6"/>
    </row>
    <row r="11" spans="1:6" ht="30" customHeight="1" x14ac:dyDescent="0.25">
      <c r="A11" s="12" t="s">
        <v>49</v>
      </c>
      <c r="B11" s="5" t="s">
        <v>13</v>
      </c>
      <c r="C11" s="18"/>
      <c r="D11" s="6">
        <v>173680</v>
      </c>
      <c r="E11" s="6"/>
      <c r="F11" s="6"/>
    </row>
    <row r="12" spans="1:6" ht="30" customHeight="1" x14ac:dyDescent="0.25">
      <c r="A12" s="12" t="s">
        <v>50</v>
      </c>
      <c r="B12" s="4" t="s">
        <v>14</v>
      </c>
      <c r="C12" s="18"/>
      <c r="D12" s="6">
        <v>2613870</v>
      </c>
      <c r="E12" s="6"/>
      <c r="F12" s="6"/>
    </row>
    <row r="13" spans="1:6" s="92" customFormat="1" ht="30" customHeight="1" x14ac:dyDescent="0.25">
      <c r="A13" s="11" t="s">
        <v>51</v>
      </c>
      <c r="B13" s="2" t="s">
        <v>15</v>
      </c>
      <c r="C13" s="15"/>
      <c r="D13" s="117">
        <f>D14+D15+D16+D17+D18+D19+D20+D21+D22</f>
        <v>3940000</v>
      </c>
      <c r="E13" s="117">
        <f>E14+E15+E16+E17+E18+E19+E20+E21+E22</f>
        <v>0</v>
      </c>
      <c r="F13" s="117">
        <f>F14+F15+F16+F17+F18+F19+F20+F21+F22</f>
        <v>0</v>
      </c>
    </row>
    <row r="14" spans="1:6" ht="45.75" customHeight="1" x14ac:dyDescent="0.25">
      <c r="A14" s="12" t="s">
        <v>52</v>
      </c>
      <c r="B14" s="110" t="s">
        <v>268</v>
      </c>
      <c r="C14" s="18"/>
      <c r="D14" s="6"/>
      <c r="E14" s="6"/>
      <c r="F14" s="6"/>
    </row>
    <row r="15" spans="1:6" ht="47.25" customHeight="1" x14ac:dyDescent="0.25">
      <c r="A15" s="12" t="s">
        <v>53</v>
      </c>
      <c r="B15" s="5" t="s">
        <v>349</v>
      </c>
      <c r="C15" s="19"/>
      <c r="D15" s="6"/>
      <c r="E15" s="6"/>
      <c r="F15" s="6"/>
    </row>
    <row r="16" spans="1:6" ht="30" customHeight="1" x14ac:dyDescent="0.25">
      <c r="A16" s="13" t="s">
        <v>54</v>
      </c>
      <c r="B16" s="5" t="s">
        <v>43</v>
      </c>
      <c r="C16" s="19"/>
      <c r="D16" s="25"/>
      <c r="E16" s="25"/>
      <c r="F16" s="25"/>
    </row>
    <row r="17" spans="1:6" ht="30" customHeight="1" x14ac:dyDescent="0.25">
      <c r="A17" s="12" t="s">
        <v>55</v>
      </c>
      <c r="B17" s="5" t="s">
        <v>16</v>
      </c>
      <c r="C17" s="19"/>
      <c r="D17" s="6"/>
      <c r="E17" s="6"/>
      <c r="F17" s="6"/>
    </row>
    <row r="18" spans="1:6" ht="30" customHeight="1" x14ac:dyDescent="0.25">
      <c r="A18" s="14" t="s">
        <v>56</v>
      </c>
      <c r="B18" s="7" t="s">
        <v>17</v>
      </c>
      <c r="C18" s="20"/>
      <c r="D18" s="26">
        <v>2960000</v>
      </c>
      <c r="E18" s="26"/>
      <c r="F18" s="26"/>
    </row>
    <row r="19" spans="1:6" ht="42.75" customHeight="1" x14ac:dyDescent="0.25">
      <c r="A19" s="14" t="s">
        <v>57</v>
      </c>
      <c r="B19" s="7" t="s">
        <v>275</v>
      </c>
      <c r="C19" s="20"/>
      <c r="D19" s="26"/>
      <c r="E19" s="26"/>
      <c r="F19" s="26"/>
    </row>
    <row r="20" spans="1:6" ht="30" customHeight="1" x14ac:dyDescent="0.25">
      <c r="A20" s="14" t="s">
        <v>58</v>
      </c>
      <c r="B20" s="7" t="s">
        <v>75</v>
      </c>
      <c r="C20" s="20"/>
      <c r="D20" s="26"/>
      <c r="E20" s="26"/>
      <c r="F20" s="26"/>
    </row>
    <row r="21" spans="1:6" ht="30" customHeight="1" x14ac:dyDescent="0.25">
      <c r="A21" s="14" t="s">
        <v>59</v>
      </c>
      <c r="B21" s="7" t="s">
        <v>274</v>
      </c>
      <c r="C21" s="20"/>
      <c r="D21" s="26">
        <v>980000</v>
      </c>
      <c r="E21" s="26"/>
      <c r="F21" s="26"/>
    </row>
    <row r="22" spans="1:6" ht="30" customHeight="1" x14ac:dyDescent="0.25">
      <c r="A22" s="14" t="s">
        <v>60</v>
      </c>
      <c r="B22" s="7" t="s">
        <v>273</v>
      </c>
      <c r="C22" s="20"/>
      <c r="D22" s="26"/>
      <c r="E22" s="26"/>
      <c r="F22" s="26"/>
    </row>
    <row r="23" spans="1:6" ht="30" customHeight="1" x14ac:dyDescent="0.25">
      <c r="A23" s="11" t="s">
        <v>21</v>
      </c>
      <c r="B23" s="1" t="s">
        <v>22</v>
      </c>
      <c r="C23" s="21" t="s">
        <v>136</v>
      </c>
      <c r="D23" s="24">
        <f>D24+D25</f>
        <v>0</v>
      </c>
      <c r="E23" s="24">
        <f>E24+E25</f>
        <v>0</v>
      </c>
      <c r="F23" s="24">
        <f>F24+F25</f>
        <v>0</v>
      </c>
    </row>
    <row r="24" spans="1:6" ht="30" customHeight="1" x14ac:dyDescent="0.25">
      <c r="A24" s="12" t="s">
        <v>61</v>
      </c>
      <c r="B24" s="5" t="s">
        <v>78</v>
      </c>
      <c r="C24" s="21"/>
      <c r="D24" s="24"/>
      <c r="E24" s="24"/>
      <c r="F24" s="24"/>
    </row>
    <row r="25" spans="1:6" ht="30" customHeight="1" x14ac:dyDescent="0.25">
      <c r="A25" s="12" t="s">
        <v>80</v>
      </c>
      <c r="B25" s="31" t="s">
        <v>79</v>
      </c>
      <c r="C25" s="19"/>
      <c r="D25" s="6"/>
      <c r="E25" s="6"/>
      <c r="F25" s="6"/>
    </row>
    <row r="26" spans="1:6" ht="30" customHeight="1" x14ac:dyDescent="0.25">
      <c r="A26" s="15" t="s">
        <v>23</v>
      </c>
      <c r="B26" s="1" t="s">
        <v>24</v>
      </c>
      <c r="C26" s="15" t="s">
        <v>137</v>
      </c>
      <c r="D26" s="24">
        <f>D27+D28+D29+D30+D31+D32+D33+D34</f>
        <v>0</v>
      </c>
      <c r="E26" s="24">
        <f>E27+E28+E29+E30+E31+E32+E33+E34</f>
        <v>0</v>
      </c>
      <c r="F26" s="24">
        <f>F27+F28+F29+F30+F31+F32+F33+F34</f>
        <v>0</v>
      </c>
    </row>
    <row r="27" spans="1:6" ht="30" customHeight="1" x14ac:dyDescent="0.25">
      <c r="A27" s="12" t="s">
        <v>62</v>
      </c>
      <c r="B27" s="39" t="s">
        <v>25</v>
      </c>
      <c r="C27" s="19"/>
      <c r="D27" s="6"/>
      <c r="E27" s="6"/>
      <c r="F27" s="6"/>
    </row>
    <row r="28" spans="1:6" ht="30" customHeight="1" x14ac:dyDescent="0.25">
      <c r="A28" s="12" t="s">
        <v>63</v>
      </c>
      <c r="B28" s="40" t="s">
        <v>26</v>
      </c>
      <c r="C28" s="19"/>
      <c r="D28" s="6"/>
      <c r="E28" s="6"/>
      <c r="F28" s="6"/>
    </row>
    <row r="29" spans="1:6" ht="30" customHeight="1" x14ac:dyDescent="0.25">
      <c r="A29" s="12" t="s">
        <v>64</v>
      </c>
      <c r="B29" s="4" t="s">
        <v>27</v>
      </c>
      <c r="C29" s="19"/>
      <c r="D29" s="6"/>
      <c r="E29" s="6"/>
      <c r="F29" s="6"/>
    </row>
    <row r="30" spans="1:6" ht="30" customHeight="1" x14ac:dyDescent="0.25">
      <c r="A30" s="12" t="s">
        <v>65</v>
      </c>
      <c r="B30" s="40" t="s">
        <v>133</v>
      </c>
      <c r="C30" s="19"/>
      <c r="D30" s="6"/>
      <c r="E30" s="6"/>
      <c r="F30" s="6"/>
    </row>
    <row r="31" spans="1:6" ht="30" customHeight="1" x14ac:dyDescent="0.25">
      <c r="A31" s="12" t="s">
        <v>66</v>
      </c>
      <c r="B31" s="40" t="s">
        <v>28</v>
      </c>
      <c r="C31" s="19"/>
      <c r="D31" s="6"/>
      <c r="E31" s="6"/>
      <c r="F31" s="6"/>
    </row>
    <row r="32" spans="1:6" ht="30" customHeight="1" x14ac:dyDescent="0.25">
      <c r="A32" s="12" t="s">
        <v>67</v>
      </c>
      <c r="B32" s="40" t="s">
        <v>29</v>
      </c>
      <c r="C32" s="19"/>
      <c r="D32" s="6"/>
      <c r="E32" s="6"/>
      <c r="F32" s="6"/>
    </row>
    <row r="33" spans="1:6" ht="30" customHeight="1" x14ac:dyDescent="0.25">
      <c r="A33" s="12" t="s">
        <v>68</v>
      </c>
      <c r="B33" s="40" t="s">
        <v>30</v>
      </c>
      <c r="C33" s="19"/>
      <c r="D33" s="6"/>
      <c r="E33" s="6"/>
      <c r="F33" s="6"/>
    </row>
    <row r="34" spans="1:6" ht="30" customHeight="1" x14ac:dyDescent="0.25">
      <c r="A34" s="12" t="s">
        <v>69</v>
      </c>
      <c r="B34" s="40" t="s">
        <v>134</v>
      </c>
      <c r="C34" s="19"/>
      <c r="D34" s="6"/>
      <c r="E34" s="6"/>
      <c r="F34" s="6"/>
    </row>
    <row r="35" spans="1:6" ht="30" customHeight="1" x14ac:dyDescent="0.25">
      <c r="A35" s="11" t="s">
        <v>31</v>
      </c>
      <c r="B35" s="1" t="s">
        <v>32</v>
      </c>
      <c r="C35" s="15" t="s">
        <v>138</v>
      </c>
      <c r="D35" s="24">
        <f>D36+D37</f>
        <v>0</v>
      </c>
      <c r="E35" s="24">
        <f>E36+E37</f>
        <v>0</v>
      </c>
      <c r="F35" s="24">
        <f>F36+F37</f>
        <v>0</v>
      </c>
    </row>
    <row r="36" spans="1:6" ht="30" customHeight="1" x14ac:dyDescent="0.25">
      <c r="A36" s="12" t="s">
        <v>70</v>
      </c>
      <c r="B36" s="5" t="s">
        <v>76</v>
      </c>
      <c r="C36" s="18"/>
      <c r="D36" s="6"/>
      <c r="E36" s="6"/>
      <c r="F36" s="6"/>
    </row>
    <row r="37" spans="1:6" ht="30" customHeight="1" x14ac:dyDescent="0.25">
      <c r="A37" s="12" t="s">
        <v>71</v>
      </c>
      <c r="B37" s="5" t="s">
        <v>77</v>
      </c>
      <c r="C37" s="18"/>
      <c r="D37" s="6"/>
      <c r="E37" s="6"/>
      <c r="F37" s="6"/>
    </row>
    <row r="38" spans="1:6" ht="30" customHeight="1" x14ac:dyDescent="0.25">
      <c r="A38" s="11" t="s">
        <v>33</v>
      </c>
      <c r="B38" s="1" t="s">
        <v>34</v>
      </c>
      <c r="C38" s="15" t="s">
        <v>139</v>
      </c>
      <c r="D38" s="24">
        <f>D39+D40</f>
        <v>7023</v>
      </c>
      <c r="E38" s="24">
        <f>E39+E40</f>
        <v>0</v>
      </c>
      <c r="F38" s="24">
        <f>F39+F40</f>
        <v>0</v>
      </c>
    </row>
    <row r="39" spans="1:6" ht="30" customHeight="1" x14ac:dyDescent="0.25">
      <c r="A39" s="12" t="s">
        <v>72</v>
      </c>
      <c r="B39" s="4" t="s">
        <v>35</v>
      </c>
      <c r="C39" s="19"/>
      <c r="D39" s="6">
        <v>7023</v>
      </c>
      <c r="E39" s="6"/>
      <c r="F39" s="6"/>
    </row>
    <row r="40" spans="1:6" ht="30" customHeight="1" x14ac:dyDescent="0.25">
      <c r="A40" s="12" t="s">
        <v>73</v>
      </c>
      <c r="B40" s="4" t="s">
        <v>36</v>
      </c>
      <c r="C40" s="19"/>
      <c r="D40" s="6"/>
      <c r="E40" s="6"/>
      <c r="F40" s="6"/>
    </row>
    <row r="41" spans="1:6" ht="30" customHeight="1" x14ac:dyDescent="0.25">
      <c r="A41" s="16" t="s">
        <v>37</v>
      </c>
      <c r="B41" s="8" t="s">
        <v>42</v>
      </c>
      <c r="C41" s="22" t="s">
        <v>140</v>
      </c>
      <c r="D41" s="27">
        <f>D6+D23+D26+D35+D38</f>
        <v>475648442</v>
      </c>
      <c r="E41" s="27">
        <f>E6+E23+E26+E35+E38</f>
        <v>0</v>
      </c>
      <c r="F41" s="27">
        <f>F6+F23+F26+F35+F38</f>
        <v>0</v>
      </c>
    </row>
    <row r="42" spans="1:6" ht="30" customHeight="1" x14ac:dyDescent="0.25">
      <c r="A42" s="11" t="s">
        <v>39</v>
      </c>
      <c r="B42" s="111" t="s">
        <v>276</v>
      </c>
      <c r="C42" s="23"/>
      <c r="D42" s="24">
        <v>470319442</v>
      </c>
      <c r="E42" s="24">
        <f>E40</f>
        <v>0</v>
      </c>
      <c r="F42" s="24">
        <f>F40</f>
        <v>0</v>
      </c>
    </row>
    <row r="43" spans="1:6" ht="30" customHeight="1" x14ac:dyDescent="0.25">
      <c r="A43" s="11" t="s">
        <v>41</v>
      </c>
      <c r="B43" s="1" t="s">
        <v>38</v>
      </c>
      <c r="C43" s="15"/>
      <c r="D43" s="24">
        <f>D41-D42</f>
        <v>5329000</v>
      </c>
      <c r="E43" s="24">
        <f>E41-E42</f>
        <v>0</v>
      </c>
      <c r="F43" s="24">
        <f>F41-F42</f>
        <v>0</v>
      </c>
    </row>
  </sheetData>
  <mergeCells count="2">
    <mergeCell ref="A1:F1"/>
    <mergeCell ref="A3:F3"/>
  </mergeCell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13" zoomScaleNormal="100" workbookViewId="0">
      <selection activeCell="P32" sqref="P32"/>
    </sheetView>
  </sheetViews>
  <sheetFormatPr defaultRowHeight="15" x14ac:dyDescent="0.25"/>
  <cols>
    <col min="1" max="1" width="9.85546875" style="17" customWidth="1"/>
    <col min="2" max="2" width="42.85546875" customWidth="1"/>
    <col min="3" max="3" width="11.5703125" style="17" customWidth="1"/>
    <col min="4" max="4" width="16.85546875" customWidth="1"/>
    <col min="5" max="5" width="16.7109375" customWidth="1"/>
    <col min="6" max="6" width="17.140625" customWidth="1"/>
  </cols>
  <sheetData>
    <row r="1" spans="1:6" x14ac:dyDescent="0.25">
      <c r="A1" s="121" t="s">
        <v>295</v>
      </c>
      <c r="B1" s="121"/>
      <c r="C1" s="121"/>
      <c r="D1" s="121"/>
      <c r="E1" s="121"/>
      <c r="F1" s="121"/>
    </row>
    <row r="2" spans="1:6" x14ac:dyDescent="0.25">
      <c r="A2" s="9"/>
    </row>
    <row r="3" spans="1:6" x14ac:dyDescent="0.25">
      <c r="A3" s="122" t="s">
        <v>296</v>
      </c>
      <c r="B3" s="122"/>
      <c r="C3" s="122"/>
      <c r="D3" s="122"/>
      <c r="E3" s="122"/>
      <c r="F3" s="122"/>
    </row>
    <row r="4" spans="1:6" x14ac:dyDescent="0.25">
      <c r="A4" s="10"/>
      <c r="B4" s="3" t="s">
        <v>0</v>
      </c>
      <c r="C4" s="10" t="s">
        <v>1</v>
      </c>
      <c r="D4" s="3" t="s">
        <v>2</v>
      </c>
      <c r="E4" s="3" t="s">
        <v>3</v>
      </c>
      <c r="F4" s="3" t="s">
        <v>4</v>
      </c>
    </row>
    <row r="5" spans="1:6" ht="27.75" customHeight="1" x14ac:dyDescent="0.25">
      <c r="A5" s="10" t="s">
        <v>44</v>
      </c>
      <c r="B5" s="3" t="s">
        <v>5</v>
      </c>
      <c r="C5" s="10" t="s">
        <v>20</v>
      </c>
      <c r="D5" s="3" t="s">
        <v>18</v>
      </c>
      <c r="E5" s="3" t="s">
        <v>19</v>
      </c>
      <c r="F5" s="3" t="s">
        <v>6</v>
      </c>
    </row>
    <row r="6" spans="1:6" ht="30" customHeight="1" x14ac:dyDescent="0.25">
      <c r="A6" s="15" t="s">
        <v>7</v>
      </c>
      <c r="B6" s="32" t="s">
        <v>81</v>
      </c>
      <c r="C6" s="15" t="s">
        <v>141</v>
      </c>
      <c r="D6" s="24">
        <f>D7+D8</f>
        <v>0</v>
      </c>
      <c r="E6" s="24">
        <f>E7+E8</f>
        <v>0</v>
      </c>
      <c r="F6" s="24">
        <f>F7+F8</f>
        <v>0</v>
      </c>
    </row>
    <row r="7" spans="1:6" ht="30" customHeight="1" x14ac:dyDescent="0.25">
      <c r="A7" s="18" t="s">
        <v>45</v>
      </c>
      <c r="B7" s="5" t="s">
        <v>82</v>
      </c>
      <c r="C7" s="18"/>
      <c r="D7" s="6"/>
      <c r="E7" s="6"/>
      <c r="F7" s="6"/>
    </row>
    <row r="8" spans="1:6" ht="30" customHeight="1" x14ac:dyDescent="0.25">
      <c r="A8" s="18" t="s">
        <v>46</v>
      </c>
      <c r="B8" s="5" t="s">
        <v>83</v>
      </c>
      <c r="C8" s="18"/>
      <c r="D8" s="6"/>
      <c r="E8" s="6"/>
      <c r="F8" s="6"/>
    </row>
    <row r="9" spans="1:6" ht="30" customHeight="1" x14ac:dyDescent="0.25">
      <c r="A9" s="15" t="s">
        <v>21</v>
      </c>
      <c r="B9" s="1" t="s">
        <v>84</v>
      </c>
      <c r="C9" s="15" t="s">
        <v>142</v>
      </c>
      <c r="D9" s="24">
        <f>D10+D11+D12+D13+D14</f>
        <v>0</v>
      </c>
      <c r="E9" s="24">
        <f>E10+E11+E12+E13+E14</f>
        <v>0</v>
      </c>
      <c r="F9" s="24">
        <f>F10+F11+F12+F13+F14</f>
        <v>0</v>
      </c>
    </row>
    <row r="10" spans="1:6" ht="30" customHeight="1" x14ac:dyDescent="0.25">
      <c r="A10" s="18" t="s">
        <v>61</v>
      </c>
      <c r="B10" s="5" t="s">
        <v>85</v>
      </c>
      <c r="C10" s="18"/>
      <c r="D10" s="6"/>
      <c r="E10" s="6"/>
      <c r="F10" s="6"/>
    </row>
    <row r="11" spans="1:6" ht="30" customHeight="1" x14ac:dyDescent="0.25">
      <c r="A11" s="18" t="s">
        <v>80</v>
      </c>
      <c r="B11" s="5" t="s">
        <v>86</v>
      </c>
      <c r="C11" s="18"/>
      <c r="D11" s="6"/>
      <c r="E11" s="6"/>
      <c r="F11" s="6"/>
    </row>
    <row r="12" spans="1:6" ht="30" customHeight="1" x14ac:dyDescent="0.25">
      <c r="A12" s="18" t="s">
        <v>118</v>
      </c>
      <c r="B12" s="5" t="s">
        <v>87</v>
      </c>
      <c r="C12" s="18"/>
      <c r="D12" s="6"/>
      <c r="E12" s="6"/>
      <c r="F12" s="6"/>
    </row>
    <row r="13" spans="1:6" ht="30" customHeight="1" x14ac:dyDescent="0.25">
      <c r="A13" s="18" t="s">
        <v>119</v>
      </c>
      <c r="B13" s="5" t="s">
        <v>88</v>
      </c>
      <c r="C13" s="18"/>
      <c r="D13" s="6"/>
      <c r="E13" s="6"/>
      <c r="F13" s="6"/>
    </row>
    <row r="14" spans="1:6" ht="30" customHeight="1" x14ac:dyDescent="0.25">
      <c r="A14" s="18" t="s">
        <v>120</v>
      </c>
      <c r="B14" s="5" t="s">
        <v>89</v>
      </c>
      <c r="C14" s="18"/>
      <c r="D14" s="6"/>
      <c r="E14" s="6"/>
      <c r="F14" s="6"/>
    </row>
    <row r="15" spans="1:6" ht="30" customHeight="1" x14ac:dyDescent="0.25">
      <c r="A15" s="15" t="s">
        <v>23</v>
      </c>
      <c r="B15" s="1" t="s">
        <v>90</v>
      </c>
      <c r="C15" s="15" t="s">
        <v>143</v>
      </c>
      <c r="D15" s="24">
        <f>D16+D17+D18+D19+D20</f>
        <v>1230000</v>
      </c>
      <c r="E15" s="24">
        <f>E16+E17+E18+E19+E20</f>
        <v>0</v>
      </c>
      <c r="F15" s="24">
        <f>F16+F17+F18+F19+F20</f>
        <v>0</v>
      </c>
    </row>
    <row r="16" spans="1:6" ht="30" customHeight="1" x14ac:dyDescent="0.25">
      <c r="A16" s="18" t="s">
        <v>62</v>
      </c>
      <c r="B16" s="5" t="s">
        <v>91</v>
      </c>
      <c r="C16" s="18"/>
      <c r="D16" s="6">
        <v>55118</v>
      </c>
      <c r="E16" s="6"/>
      <c r="F16" s="6"/>
    </row>
    <row r="17" spans="1:6" ht="30" customHeight="1" x14ac:dyDescent="0.25">
      <c r="A17" s="18" t="s">
        <v>63</v>
      </c>
      <c r="B17" s="5" t="s">
        <v>92</v>
      </c>
      <c r="C17" s="18"/>
      <c r="D17" s="6"/>
      <c r="E17" s="6"/>
      <c r="F17" s="6"/>
    </row>
    <row r="18" spans="1:6" ht="30" customHeight="1" x14ac:dyDescent="0.25">
      <c r="A18" s="18" t="s">
        <v>64</v>
      </c>
      <c r="B18" s="5" t="s">
        <v>93</v>
      </c>
      <c r="C18" s="18"/>
      <c r="D18" s="6">
        <v>1160000</v>
      </c>
      <c r="E18" s="6"/>
      <c r="F18" s="6"/>
    </row>
    <row r="19" spans="1:6" ht="30" customHeight="1" x14ac:dyDescent="0.25">
      <c r="A19" s="18" t="s">
        <v>65</v>
      </c>
      <c r="B19" s="5" t="s">
        <v>94</v>
      </c>
      <c r="C19" s="18"/>
      <c r="D19" s="6"/>
      <c r="E19" s="6"/>
      <c r="F19" s="6"/>
    </row>
    <row r="20" spans="1:6" ht="30" customHeight="1" x14ac:dyDescent="0.25">
      <c r="A20" s="18" t="s">
        <v>66</v>
      </c>
      <c r="B20" s="5" t="s">
        <v>95</v>
      </c>
      <c r="C20" s="18"/>
      <c r="D20" s="6">
        <f>D21+D22+D23+D24</f>
        <v>14882</v>
      </c>
      <c r="E20" s="6">
        <f>E21+E22+E23+E24</f>
        <v>0</v>
      </c>
      <c r="F20" s="6">
        <f>F21+F22+F23+F24</f>
        <v>0</v>
      </c>
    </row>
    <row r="21" spans="1:6" ht="30" customHeight="1" x14ac:dyDescent="0.25">
      <c r="A21" s="18" t="s">
        <v>121</v>
      </c>
      <c r="B21" s="5" t="s">
        <v>96</v>
      </c>
      <c r="C21" s="18"/>
      <c r="D21" s="6">
        <v>14882</v>
      </c>
      <c r="E21" s="6"/>
      <c r="F21" s="6"/>
    </row>
    <row r="22" spans="1:6" ht="30" customHeight="1" x14ac:dyDescent="0.25">
      <c r="A22" s="18" t="s">
        <v>122</v>
      </c>
      <c r="B22" s="5" t="s">
        <v>97</v>
      </c>
      <c r="C22" s="18"/>
      <c r="D22" s="6"/>
      <c r="E22" s="6"/>
      <c r="F22" s="6"/>
    </row>
    <row r="23" spans="1:6" ht="30" customHeight="1" x14ac:dyDescent="0.25">
      <c r="A23" s="18" t="s">
        <v>123</v>
      </c>
      <c r="B23" s="5" t="s">
        <v>98</v>
      </c>
      <c r="C23" s="18"/>
      <c r="D23" s="6"/>
      <c r="E23" s="6"/>
      <c r="F23" s="24"/>
    </row>
    <row r="24" spans="1:6" ht="30" customHeight="1" x14ac:dyDescent="0.25">
      <c r="A24" s="18" t="s">
        <v>124</v>
      </c>
      <c r="B24" s="5" t="s">
        <v>99</v>
      </c>
      <c r="C24" s="18"/>
      <c r="D24" s="6"/>
      <c r="E24" s="6"/>
      <c r="F24" s="24"/>
    </row>
    <row r="25" spans="1:6" ht="30" customHeight="1" x14ac:dyDescent="0.25">
      <c r="A25" s="15" t="s">
        <v>31</v>
      </c>
      <c r="B25" s="1" t="s">
        <v>100</v>
      </c>
      <c r="C25" s="15" t="s">
        <v>144</v>
      </c>
      <c r="D25" s="24"/>
      <c r="E25" s="24"/>
      <c r="F25" s="6"/>
    </row>
    <row r="26" spans="1:6" ht="30" customHeight="1" x14ac:dyDescent="0.25">
      <c r="A26" s="15" t="s">
        <v>33</v>
      </c>
      <c r="B26" s="1" t="s">
        <v>101</v>
      </c>
      <c r="C26" s="15" t="s">
        <v>145</v>
      </c>
      <c r="D26" s="24"/>
      <c r="E26" s="24"/>
      <c r="F26" s="24"/>
    </row>
    <row r="27" spans="1:6" ht="30" customHeight="1" x14ac:dyDescent="0.25">
      <c r="A27" s="15" t="s">
        <v>102</v>
      </c>
      <c r="B27" s="1" t="s">
        <v>103</v>
      </c>
      <c r="C27" s="15" t="s">
        <v>146</v>
      </c>
      <c r="D27" s="24"/>
      <c r="E27" s="24"/>
      <c r="F27" s="6"/>
    </row>
    <row r="28" spans="1:6" ht="30" customHeight="1" x14ac:dyDescent="0.25">
      <c r="A28" s="15" t="s">
        <v>41</v>
      </c>
      <c r="B28" s="1" t="s">
        <v>104</v>
      </c>
      <c r="C28" s="15" t="s">
        <v>145</v>
      </c>
      <c r="D28" s="24">
        <f>D29+D30+D31</f>
        <v>4099000</v>
      </c>
      <c r="E28" s="24">
        <f>E29+E30+E31</f>
        <v>0</v>
      </c>
      <c r="F28" s="24">
        <f>F29+F30+F31</f>
        <v>0</v>
      </c>
    </row>
    <row r="29" spans="1:6" ht="42" customHeight="1" x14ac:dyDescent="0.25">
      <c r="A29" s="18" t="s">
        <v>125</v>
      </c>
      <c r="B29" s="5" t="s">
        <v>348</v>
      </c>
      <c r="C29" s="18"/>
      <c r="D29" s="6"/>
      <c r="E29" s="6"/>
      <c r="F29" s="6"/>
    </row>
    <row r="30" spans="1:6" ht="45.75" customHeight="1" x14ac:dyDescent="0.25">
      <c r="A30" s="18" t="s">
        <v>126</v>
      </c>
      <c r="B30" s="5" t="s">
        <v>105</v>
      </c>
      <c r="C30" s="18"/>
      <c r="D30" s="6">
        <v>4099000</v>
      </c>
      <c r="E30" s="6"/>
      <c r="F30" s="6"/>
    </row>
    <row r="31" spans="1:6" ht="30" customHeight="1" x14ac:dyDescent="0.25">
      <c r="A31" s="18" t="s">
        <v>127</v>
      </c>
      <c r="B31" s="5" t="s">
        <v>106</v>
      </c>
      <c r="C31" s="18"/>
      <c r="D31" s="6"/>
      <c r="E31" s="6"/>
      <c r="F31" s="6"/>
    </row>
    <row r="32" spans="1:6" ht="30" customHeight="1" x14ac:dyDescent="0.25">
      <c r="A32" s="15" t="s">
        <v>107</v>
      </c>
      <c r="B32" s="1" t="s">
        <v>108</v>
      </c>
      <c r="C32" s="15" t="s">
        <v>147</v>
      </c>
      <c r="D32" s="24"/>
      <c r="E32" s="24"/>
      <c r="F32" s="6"/>
    </row>
    <row r="33" spans="1:6" ht="30" customHeight="1" x14ac:dyDescent="0.25">
      <c r="A33" s="15" t="s">
        <v>109</v>
      </c>
      <c r="B33" s="1" t="s">
        <v>110</v>
      </c>
      <c r="C33" s="15" t="s">
        <v>148</v>
      </c>
      <c r="D33" s="24">
        <f>D34+D35+D36+D37</f>
        <v>470319442</v>
      </c>
      <c r="E33" s="24">
        <f>E34+E35+E36+E37</f>
        <v>0</v>
      </c>
      <c r="F33" s="24">
        <f>F34+F35+F36+F37</f>
        <v>0</v>
      </c>
    </row>
    <row r="34" spans="1:6" ht="30" customHeight="1" x14ac:dyDescent="0.25">
      <c r="A34" s="18" t="s">
        <v>128</v>
      </c>
      <c r="B34" s="114" t="s">
        <v>278</v>
      </c>
      <c r="C34" s="18"/>
      <c r="D34" s="6">
        <v>107614646</v>
      </c>
      <c r="E34" s="6"/>
      <c r="F34" s="6"/>
    </row>
    <row r="35" spans="1:6" ht="30" customHeight="1" x14ac:dyDescent="0.25">
      <c r="A35" s="18" t="s">
        <v>129</v>
      </c>
      <c r="B35" s="5" t="s">
        <v>111</v>
      </c>
      <c r="C35" s="18"/>
      <c r="D35" s="6">
        <v>105760040</v>
      </c>
      <c r="E35" s="6"/>
      <c r="F35" s="24"/>
    </row>
    <row r="36" spans="1:6" ht="30" customHeight="1" x14ac:dyDescent="0.25">
      <c r="A36" s="18" t="s">
        <v>130</v>
      </c>
      <c r="B36" s="5" t="s">
        <v>112</v>
      </c>
      <c r="C36" s="18"/>
      <c r="D36" s="6">
        <v>84279320</v>
      </c>
      <c r="E36" s="6"/>
      <c r="F36" s="6"/>
    </row>
    <row r="37" spans="1:6" ht="30" customHeight="1" x14ac:dyDescent="0.25">
      <c r="A37" s="18" t="s">
        <v>131</v>
      </c>
      <c r="B37" s="5" t="s">
        <v>350</v>
      </c>
      <c r="C37" s="18"/>
      <c r="D37" s="6">
        <v>172665436</v>
      </c>
      <c r="E37" s="6"/>
      <c r="F37" s="6"/>
    </row>
    <row r="38" spans="1:6" ht="30" customHeight="1" x14ac:dyDescent="0.25">
      <c r="A38" s="15" t="s">
        <v>113</v>
      </c>
      <c r="B38" s="33" t="s">
        <v>132</v>
      </c>
      <c r="C38" s="15" t="s">
        <v>149</v>
      </c>
      <c r="D38" s="24">
        <f>D6+D9+D15+D25+D26+D27+D28+D32+D33</f>
        <v>475648442</v>
      </c>
      <c r="E38" s="24">
        <f>E6+E9+E15+E25+E26+E27+E28+E32+E33</f>
        <v>0</v>
      </c>
      <c r="F38" s="24">
        <f>F6+F9+F15+F25+F26+F27+F28+F32+F33</f>
        <v>0</v>
      </c>
    </row>
    <row r="39" spans="1:6" ht="30" customHeight="1" x14ac:dyDescent="0.25">
      <c r="A39" s="15" t="s">
        <v>115</v>
      </c>
      <c r="B39" s="5" t="s">
        <v>116</v>
      </c>
      <c r="C39" s="15"/>
      <c r="D39" s="24">
        <f>D34+D35+D36+D37</f>
        <v>470319442</v>
      </c>
      <c r="E39" s="24">
        <f>E33</f>
        <v>0</v>
      </c>
      <c r="F39" s="24">
        <f>F33</f>
        <v>0</v>
      </c>
    </row>
    <row r="40" spans="1:6" ht="30" customHeight="1" x14ac:dyDescent="0.25">
      <c r="A40" s="15" t="s">
        <v>117</v>
      </c>
      <c r="B40" s="1" t="s">
        <v>114</v>
      </c>
      <c r="C40" s="15"/>
      <c r="D40" s="24">
        <f>D38-D39</f>
        <v>5329000</v>
      </c>
      <c r="E40" s="24">
        <f>E38-E39</f>
        <v>0</v>
      </c>
      <c r="F40" s="24">
        <f>F38-F39</f>
        <v>0</v>
      </c>
    </row>
    <row r="41" spans="1:6" ht="30" customHeight="1" x14ac:dyDescent="0.25">
      <c r="A41" s="34"/>
      <c r="B41" s="35"/>
      <c r="C41" s="36"/>
      <c r="D41" s="37"/>
      <c r="E41" s="37"/>
      <c r="F41" s="37"/>
    </row>
    <row r="42" spans="1:6" ht="30" customHeight="1" x14ac:dyDescent="0.25">
      <c r="A42" s="34"/>
      <c r="B42" s="35"/>
      <c r="C42" s="38"/>
      <c r="D42" s="37"/>
      <c r="E42" s="37"/>
      <c r="F42" s="37"/>
    </row>
  </sheetData>
  <mergeCells count="2">
    <mergeCell ref="A1:F1"/>
    <mergeCell ref="A3:F3"/>
  </mergeCells>
  <pageMargins left="0.7" right="0.7" top="0.75" bottom="0.75" header="0.3" footer="0.3"/>
  <pageSetup paperSize="9" scale="76" orientation="landscape" r:id="rId1"/>
  <rowBreaks count="1" manualBreakCount="1">
    <brk id="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Normal="100" workbookViewId="0">
      <selection activeCell="K10" sqref="K10"/>
    </sheetView>
  </sheetViews>
  <sheetFormatPr defaultRowHeight="15" x14ac:dyDescent="0.25"/>
  <cols>
    <col min="1" max="1" width="9.85546875" style="17" customWidth="1"/>
    <col min="2" max="2" width="42.85546875" customWidth="1"/>
    <col min="3" max="3" width="11.5703125" style="17" customWidth="1"/>
    <col min="4" max="4" width="16.85546875" customWidth="1"/>
    <col min="5" max="5" width="16.7109375" customWidth="1"/>
    <col min="6" max="6" width="17.140625" customWidth="1"/>
  </cols>
  <sheetData>
    <row r="1" spans="1:6" x14ac:dyDescent="0.25">
      <c r="A1" s="121" t="s">
        <v>324</v>
      </c>
      <c r="B1" s="121"/>
      <c r="C1" s="121"/>
      <c r="D1" s="121"/>
      <c r="E1" s="121"/>
      <c r="F1" s="121"/>
    </row>
    <row r="2" spans="1:6" x14ac:dyDescent="0.25">
      <c r="A2" s="9"/>
    </row>
    <row r="3" spans="1:6" x14ac:dyDescent="0.25">
      <c r="A3" s="122" t="s">
        <v>325</v>
      </c>
      <c r="B3" s="122"/>
      <c r="C3" s="122"/>
      <c r="D3" s="122"/>
      <c r="E3" s="122"/>
      <c r="F3" s="122"/>
    </row>
    <row r="4" spans="1:6" x14ac:dyDescent="0.25">
      <c r="A4" s="10"/>
      <c r="B4" s="3" t="s">
        <v>0</v>
      </c>
      <c r="C4" s="10" t="s">
        <v>1</v>
      </c>
      <c r="D4" s="3" t="s">
        <v>2</v>
      </c>
      <c r="E4" s="3" t="s">
        <v>3</v>
      </c>
      <c r="F4" s="3" t="s">
        <v>4</v>
      </c>
    </row>
    <row r="5" spans="1:6" ht="27.75" customHeight="1" x14ac:dyDescent="0.25">
      <c r="A5" s="10" t="s">
        <v>44</v>
      </c>
      <c r="B5" s="3" t="s">
        <v>5</v>
      </c>
      <c r="C5" s="10" t="s">
        <v>20</v>
      </c>
      <c r="D5" s="3" t="s">
        <v>18</v>
      </c>
      <c r="E5" s="3" t="s">
        <v>19</v>
      </c>
      <c r="F5" s="3" t="s">
        <v>6</v>
      </c>
    </row>
    <row r="6" spans="1:6" ht="30" customHeight="1" x14ac:dyDescent="0.25">
      <c r="A6" s="29" t="s">
        <v>7</v>
      </c>
      <c r="B6" s="2" t="s">
        <v>8</v>
      </c>
      <c r="C6" s="15" t="s">
        <v>135</v>
      </c>
      <c r="D6" s="24">
        <f>'5a) melléklet'!D6+'5b) melléklet'!D6+'5c) melléklet '!D6</f>
        <v>6187159</v>
      </c>
      <c r="E6" s="24"/>
      <c r="F6" s="24"/>
    </row>
    <row r="7" spans="1:6" ht="30" customHeight="1" x14ac:dyDescent="0.25">
      <c r="A7" s="28" t="s">
        <v>45</v>
      </c>
      <c r="B7" s="30" t="s">
        <v>9</v>
      </c>
      <c r="C7" s="18"/>
      <c r="D7" s="24">
        <f>'5a) melléklet'!D7+'5b) melléklet'!D7+'5c) melléklet '!D7</f>
        <v>0</v>
      </c>
      <c r="E7" s="6"/>
      <c r="F7" s="6"/>
    </row>
    <row r="8" spans="1:6" ht="30" customHeight="1" x14ac:dyDescent="0.25">
      <c r="A8" s="12" t="s">
        <v>46</v>
      </c>
      <c r="B8" s="5" t="s">
        <v>10</v>
      </c>
      <c r="C8" s="18"/>
      <c r="D8" s="112">
        <f>'5a) melléklet'!D8+'5b) melléklet'!D8+'5c) melléklet '!D8</f>
        <v>0</v>
      </c>
      <c r="E8" s="6"/>
      <c r="F8" s="6"/>
    </row>
    <row r="9" spans="1:6" ht="30" customHeight="1" x14ac:dyDescent="0.25">
      <c r="A9" s="12" t="s">
        <v>47</v>
      </c>
      <c r="B9" s="5" t="s">
        <v>11</v>
      </c>
      <c r="C9" s="18"/>
      <c r="D9" s="112">
        <f>'5a) melléklet'!D9+'5b) melléklet'!D9+'5c) melléklet '!D9</f>
        <v>0</v>
      </c>
      <c r="E9" s="6"/>
      <c r="F9" s="6"/>
    </row>
    <row r="10" spans="1:6" ht="30" customHeight="1" x14ac:dyDescent="0.25">
      <c r="A10" s="12" t="s">
        <v>48</v>
      </c>
      <c r="B10" s="5" t="s">
        <v>12</v>
      </c>
      <c r="C10" s="18"/>
      <c r="D10" s="112">
        <f>'5a) melléklet'!D10+'5b) melléklet'!D10+'5c) melléklet '!D10</f>
        <v>0</v>
      </c>
      <c r="E10" s="6"/>
      <c r="F10" s="6"/>
    </row>
    <row r="11" spans="1:6" ht="30" customHeight="1" x14ac:dyDescent="0.25">
      <c r="A11" s="12" t="s">
        <v>49</v>
      </c>
      <c r="B11" s="5" t="s">
        <v>13</v>
      </c>
      <c r="C11" s="18"/>
      <c r="D11" s="112">
        <f>'5a) melléklet'!D11+'5b) melléklet'!D11+'5c) melléklet '!D11</f>
        <v>0</v>
      </c>
      <c r="E11" s="6"/>
      <c r="F11" s="6"/>
    </row>
    <row r="12" spans="1:6" ht="30" customHeight="1" x14ac:dyDescent="0.25">
      <c r="A12" s="12" t="s">
        <v>50</v>
      </c>
      <c r="B12" s="4" t="s">
        <v>14</v>
      </c>
      <c r="C12" s="18"/>
      <c r="D12" s="112">
        <f>'5a) melléklet'!D12+'5b) melléklet'!D12+'5c) melléklet '!D12</f>
        <v>0</v>
      </c>
      <c r="E12" s="6"/>
      <c r="F12" s="6"/>
    </row>
    <row r="13" spans="1:6" ht="30" customHeight="1" x14ac:dyDescent="0.25">
      <c r="A13" s="12" t="s">
        <v>51</v>
      </c>
      <c r="B13" s="4" t="s">
        <v>15</v>
      </c>
      <c r="C13" s="18"/>
      <c r="D13" s="112">
        <f>'5a) melléklet'!D13+'5b) melléklet'!D13+'5c) melléklet '!D13</f>
        <v>6187159</v>
      </c>
      <c r="E13" s="6"/>
      <c r="F13" s="6"/>
    </row>
    <row r="14" spans="1:6" ht="42" customHeight="1" x14ac:dyDescent="0.25">
      <c r="A14" s="12" t="s">
        <v>52</v>
      </c>
      <c r="B14" s="110" t="s">
        <v>268</v>
      </c>
      <c r="C14" s="18"/>
      <c r="D14" s="112">
        <f>'5a) melléklet'!D14+'5b) melléklet'!D14+'5c) melléklet '!D14</f>
        <v>5484375</v>
      </c>
      <c r="E14" s="6"/>
      <c r="F14" s="6"/>
    </row>
    <row r="15" spans="1:6" ht="47.25" customHeight="1" x14ac:dyDescent="0.25">
      <c r="A15" s="12" t="s">
        <v>53</v>
      </c>
      <c r="B15" s="5" t="s">
        <v>349</v>
      </c>
      <c r="C15" s="19"/>
      <c r="D15" s="112">
        <f>'5a) melléklet'!D15+'5b) melléklet'!D15+'5c) melléklet '!D15</f>
        <v>0</v>
      </c>
      <c r="E15" s="6"/>
      <c r="F15" s="6"/>
    </row>
    <row r="16" spans="1:6" ht="30" customHeight="1" x14ac:dyDescent="0.25">
      <c r="A16" s="13" t="s">
        <v>54</v>
      </c>
      <c r="B16" s="5" t="s">
        <v>43</v>
      </c>
      <c r="C16" s="19"/>
      <c r="D16" s="112">
        <f>'5a) melléklet'!D16+'5b) melléklet'!D16+'5c) melléklet '!D16</f>
        <v>0</v>
      </c>
      <c r="E16" s="25"/>
      <c r="F16" s="25"/>
    </row>
    <row r="17" spans="1:6" ht="30" customHeight="1" x14ac:dyDescent="0.25">
      <c r="A17" s="12" t="s">
        <v>55</v>
      </c>
      <c r="B17" s="5" t="s">
        <v>16</v>
      </c>
      <c r="C17" s="19"/>
      <c r="D17" s="112">
        <f>'5a) melléklet'!D17+'5b) melléklet'!D17+'5c) melléklet '!D17</f>
        <v>0</v>
      </c>
      <c r="E17" s="6"/>
      <c r="F17" s="6"/>
    </row>
    <row r="18" spans="1:6" ht="30" customHeight="1" x14ac:dyDescent="0.25">
      <c r="A18" s="14" t="s">
        <v>56</v>
      </c>
      <c r="B18" s="7" t="s">
        <v>17</v>
      </c>
      <c r="C18" s="20"/>
      <c r="D18" s="112">
        <f>'5a) melléklet'!D18+'5b) melléklet'!D18+'5c) melléklet '!D18</f>
        <v>0</v>
      </c>
      <c r="E18" s="26"/>
      <c r="F18" s="26"/>
    </row>
    <row r="19" spans="1:6" ht="42.75" customHeight="1" x14ac:dyDescent="0.25">
      <c r="A19" s="14" t="s">
        <v>57</v>
      </c>
      <c r="B19" s="7" t="s">
        <v>74</v>
      </c>
      <c r="C19" s="20"/>
      <c r="D19" s="112">
        <f>'5a) melléklet'!D19+'5b) melléklet'!D19+'5c) melléklet '!D19</f>
        <v>0</v>
      </c>
      <c r="E19" s="26"/>
      <c r="F19" s="26"/>
    </row>
    <row r="20" spans="1:6" ht="30" customHeight="1" x14ac:dyDescent="0.25">
      <c r="A20" s="14" t="s">
        <v>58</v>
      </c>
      <c r="B20" s="7" t="s">
        <v>75</v>
      </c>
      <c r="C20" s="20"/>
      <c r="D20" s="112">
        <f>'5a) melléklet'!D20+'5b) melléklet'!D20+'5c) melléklet '!D20</f>
        <v>702784</v>
      </c>
      <c r="E20" s="26"/>
      <c r="F20" s="26"/>
    </row>
    <row r="21" spans="1:6" ht="30" customHeight="1" x14ac:dyDescent="0.25">
      <c r="A21" s="14" t="s">
        <v>59</v>
      </c>
      <c r="B21" s="7" t="s">
        <v>265</v>
      </c>
      <c r="C21" s="20"/>
      <c r="D21" s="112">
        <f>'5a) melléklet'!D21+'5b) melléklet'!D21+'5c) melléklet '!D21</f>
        <v>0</v>
      </c>
      <c r="E21" s="26"/>
      <c r="F21" s="26"/>
    </row>
    <row r="22" spans="1:6" ht="30" customHeight="1" x14ac:dyDescent="0.25">
      <c r="A22" s="14" t="s">
        <v>60</v>
      </c>
      <c r="B22" s="7" t="s">
        <v>273</v>
      </c>
      <c r="C22" s="20"/>
      <c r="D22" s="112">
        <f>'5a) melléklet'!D22+'5b) melléklet'!D22+'5c) melléklet '!D22</f>
        <v>0</v>
      </c>
      <c r="E22" s="26"/>
      <c r="F22" s="26"/>
    </row>
    <row r="23" spans="1:6" ht="30" customHeight="1" x14ac:dyDescent="0.25">
      <c r="A23" s="11" t="s">
        <v>21</v>
      </c>
      <c r="B23" s="1" t="s">
        <v>22</v>
      </c>
      <c r="C23" s="21" t="s">
        <v>136</v>
      </c>
      <c r="D23" s="112">
        <f>'5a) melléklet'!D23+'5b) melléklet'!D23+'5c) melléklet '!D23</f>
        <v>0</v>
      </c>
      <c r="E23" s="24"/>
      <c r="F23" s="24"/>
    </row>
    <row r="24" spans="1:6" ht="30" customHeight="1" x14ac:dyDescent="0.25">
      <c r="A24" s="12" t="s">
        <v>61</v>
      </c>
      <c r="B24" s="5" t="s">
        <v>78</v>
      </c>
      <c r="C24" s="21"/>
      <c r="D24" s="112">
        <f>'5a) melléklet'!D24+'5b) melléklet'!D24+'5c) melléklet '!D24</f>
        <v>0</v>
      </c>
      <c r="E24" s="24"/>
      <c r="F24" s="24"/>
    </row>
    <row r="25" spans="1:6" ht="30" customHeight="1" x14ac:dyDescent="0.25">
      <c r="A25" s="12" t="s">
        <v>80</v>
      </c>
      <c r="B25" s="31" t="s">
        <v>79</v>
      </c>
      <c r="C25" s="19"/>
      <c r="D25" s="112">
        <f>'5a) melléklet'!D25+'5b) melléklet'!D25+'5c) melléklet '!D25</f>
        <v>0</v>
      </c>
      <c r="E25" s="6"/>
      <c r="F25" s="6"/>
    </row>
    <row r="26" spans="1:6" ht="30" customHeight="1" x14ac:dyDescent="0.25">
      <c r="A26" s="15" t="s">
        <v>23</v>
      </c>
      <c r="B26" s="1" t="s">
        <v>24</v>
      </c>
      <c r="C26" s="15" t="s">
        <v>137</v>
      </c>
      <c r="D26" s="112">
        <f>'5a) melléklet'!D26+'5b) melléklet'!D26+'5c) melléklet '!D26</f>
        <v>0</v>
      </c>
      <c r="E26" s="24"/>
      <c r="F26" s="24"/>
    </row>
    <row r="27" spans="1:6" ht="30" customHeight="1" x14ac:dyDescent="0.25">
      <c r="A27" s="12" t="s">
        <v>62</v>
      </c>
      <c r="B27" s="40" t="s">
        <v>25</v>
      </c>
      <c r="C27" s="19"/>
      <c r="D27" s="112">
        <f>'5a) melléklet'!D27+'5b) melléklet'!D27+'5c) melléklet '!D27</f>
        <v>0</v>
      </c>
      <c r="E27" s="6"/>
      <c r="F27" s="6"/>
    </row>
    <row r="28" spans="1:6" ht="30" customHeight="1" x14ac:dyDescent="0.25">
      <c r="A28" s="12" t="s">
        <v>63</v>
      </c>
      <c r="B28" s="39" t="s">
        <v>26</v>
      </c>
      <c r="C28" s="19"/>
      <c r="D28" s="112">
        <f>'5a) melléklet'!D28+'5b) melléklet'!D28+'5c) melléklet '!D28</f>
        <v>0</v>
      </c>
      <c r="E28" s="6"/>
      <c r="F28" s="6"/>
    </row>
    <row r="29" spans="1:6" ht="30" customHeight="1" x14ac:dyDescent="0.25">
      <c r="A29" s="12" t="s">
        <v>64</v>
      </c>
      <c r="B29" s="4" t="s">
        <v>27</v>
      </c>
      <c r="C29" s="19"/>
      <c r="D29" s="112">
        <f>'5a) melléklet'!D29+'5b) melléklet'!D29+'5c) melléklet '!D29</f>
        <v>0</v>
      </c>
      <c r="E29" s="6"/>
      <c r="F29" s="6"/>
    </row>
    <row r="30" spans="1:6" ht="30" customHeight="1" x14ac:dyDescent="0.25">
      <c r="A30" s="12" t="s">
        <v>65</v>
      </c>
      <c r="B30" s="40" t="s">
        <v>133</v>
      </c>
      <c r="C30" s="19"/>
      <c r="D30" s="112">
        <f>'5a) melléklet'!D30+'5b) melléklet'!D30+'5c) melléklet '!D30</f>
        <v>0</v>
      </c>
      <c r="E30" s="6"/>
      <c r="F30" s="6"/>
    </row>
    <row r="31" spans="1:6" ht="30" customHeight="1" x14ac:dyDescent="0.25">
      <c r="A31" s="12" t="s">
        <v>66</v>
      </c>
      <c r="B31" s="40" t="s">
        <v>28</v>
      </c>
      <c r="C31" s="19"/>
      <c r="D31" s="112">
        <f>'5a) melléklet'!D31+'5b) melléklet'!D31+'5c) melléklet '!D31</f>
        <v>0</v>
      </c>
      <c r="E31" s="6"/>
      <c r="F31" s="6"/>
    </row>
    <row r="32" spans="1:6" ht="30" customHeight="1" x14ac:dyDescent="0.25">
      <c r="A32" s="12" t="s">
        <v>67</v>
      </c>
      <c r="B32" s="40" t="s">
        <v>29</v>
      </c>
      <c r="C32" s="19"/>
      <c r="D32" s="112">
        <f>'5a) melléklet'!D32+'5b) melléklet'!D32+'5c) melléklet '!D32</f>
        <v>0</v>
      </c>
      <c r="E32" s="6"/>
      <c r="F32" s="6"/>
    </row>
    <row r="33" spans="1:6" ht="30" customHeight="1" x14ac:dyDescent="0.25">
      <c r="A33" s="12" t="s">
        <v>68</v>
      </c>
      <c r="B33" s="40" t="s">
        <v>30</v>
      </c>
      <c r="C33" s="19"/>
      <c r="D33" s="112">
        <f>'5a) melléklet'!D33+'5b) melléklet'!D33+'5c) melléklet '!D33</f>
        <v>0</v>
      </c>
      <c r="E33" s="6"/>
      <c r="F33" s="6"/>
    </row>
    <row r="34" spans="1:6" ht="30" customHeight="1" x14ac:dyDescent="0.25">
      <c r="A34" s="12" t="s">
        <v>69</v>
      </c>
      <c r="B34" s="40" t="s">
        <v>134</v>
      </c>
      <c r="C34" s="19"/>
      <c r="D34" s="112">
        <f>'5a) melléklet'!D34+'5b) melléklet'!D34+'5c) melléklet '!D34</f>
        <v>0</v>
      </c>
      <c r="E34" s="6"/>
      <c r="F34" s="6"/>
    </row>
    <row r="35" spans="1:6" ht="30" customHeight="1" x14ac:dyDescent="0.25">
      <c r="A35" s="11" t="s">
        <v>31</v>
      </c>
      <c r="B35" s="1" t="s">
        <v>32</v>
      </c>
      <c r="C35" s="15" t="s">
        <v>138</v>
      </c>
      <c r="D35" s="112">
        <f>'5a) melléklet'!D35+'5b) melléklet'!D35+'5c) melléklet '!D35</f>
        <v>0</v>
      </c>
      <c r="E35" s="24"/>
      <c r="F35" s="24"/>
    </row>
    <row r="36" spans="1:6" ht="30" customHeight="1" x14ac:dyDescent="0.25">
      <c r="A36" s="12" t="s">
        <v>70</v>
      </c>
      <c r="B36" s="5" t="s">
        <v>76</v>
      </c>
      <c r="C36" s="18"/>
      <c r="D36" s="112">
        <f>'5a) melléklet'!D36+'5b) melléklet'!D36+'5c) melléklet '!D36</f>
        <v>0</v>
      </c>
      <c r="E36" s="6"/>
      <c r="F36" s="6"/>
    </row>
    <row r="37" spans="1:6" ht="30" customHeight="1" x14ac:dyDescent="0.25">
      <c r="A37" s="12" t="s">
        <v>71</v>
      </c>
      <c r="B37" s="5" t="s">
        <v>77</v>
      </c>
      <c r="C37" s="18"/>
      <c r="D37" s="112">
        <f>'5a) melléklet'!D37+'5b) melléklet'!D37+'5c) melléklet '!D37</f>
        <v>0</v>
      </c>
      <c r="E37" s="6"/>
      <c r="F37" s="6"/>
    </row>
    <row r="38" spans="1:6" ht="30" customHeight="1" x14ac:dyDescent="0.25">
      <c r="A38" s="11" t="s">
        <v>33</v>
      </c>
      <c r="B38" s="1" t="s">
        <v>34</v>
      </c>
      <c r="C38" s="15" t="s">
        <v>139</v>
      </c>
      <c r="D38" s="112">
        <f>'5a) melléklet'!D38+'5b) melléklet'!D38+'5c) melléklet '!D38</f>
        <v>108317718</v>
      </c>
      <c r="E38" s="24"/>
      <c r="F38" s="24"/>
    </row>
    <row r="39" spans="1:6" ht="30" customHeight="1" x14ac:dyDescent="0.25">
      <c r="A39" s="12" t="s">
        <v>72</v>
      </c>
      <c r="B39" s="4" t="s">
        <v>35</v>
      </c>
      <c r="C39" s="19"/>
      <c r="D39" s="112">
        <f>'5a) melléklet'!D39+'5b) melléklet'!D39+'5c) melléklet '!D39</f>
        <v>703072</v>
      </c>
      <c r="E39" s="6"/>
      <c r="F39" s="6"/>
    </row>
    <row r="40" spans="1:6" ht="30" customHeight="1" x14ac:dyDescent="0.25">
      <c r="A40" s="12" t="s">
        <v>73</v>
      </c>
      <c r="B40" s="4" t="s">
        <v>36</v>
      </c>
      <c r="C40" s="19"/>
      <c r="D40" s="112">
        <f>'5a) melléklet'!D40+'5b) melléklet'!D40+'5c) melléklet '!D40</f>
        <v>107614646</v>
      </c>
      <c r="E40" s="6"/>
      <c r="F40" s="6"/>
    </row>
    <row r="41" spans="1:6" ht="30" customHeight="1" x14ac:dyDescent="0.25">
      <c r="A41" s="16" t="s">
        <v>37</v>
      </c>
      <c r="B41" s="8" t="s">
        <v>42</v>
      </c>
      <c r="C41" s="22" t="s">
        <v>140</v>
      </c>
      <c r="D41" s="112">
        <f>'5a) melléklet'!D41+'5b) melléklet'!D41+'5c) melléklet '!D41</f>
        <v>114504877</v>
      </c>
      <c r="E41" s="27"/>
      <c r="F41" s="27"/>
    </row>
    <row r="42" spans="1:6" ht="30" customHeight="1" x14ac:dyDescent="0.25">
      <c r="A42" s="11" t="s">
        <v>39</v>
      </c>
      <c r="B42" s="1" t="s">
        <v>40</v>
      </c>
      <c r="C42" s="23"/>
      <c r="D42" s="112"/>
      <c r="E42" s="24"/>
      <c r="F42" s="24"/>
    </row>
    <row r="43" spans="1:6" ht="30" customHeight="1" x14ac:dyDescent="0.25">
      <c r="A43" s="11" t="s">
        <v>41</v>
      </c>
      <c r="B43" s="1" t="s">
        <v>38</v>
      </c>
      <c r="C43" s="15"/>
      <c r="D43" s="112">
        <f>'5a) melléklet'!D43+'5b) melléklet'!D43+'5c) melléklet '!D43</f>
        <v>114504877</v>
      </c>
      <c r="E43" s="24"/>
      <c r="F43" s="24"/>
    </row>
  </sheetData>
  <mergeCells count="2">
    <mergeCell ref="A1:F1"/>
    <mergeCell ref="A3:F3"/>
  </mergeCells>
  <pageMargins left="0.7" right="0.7" top="0.75" bottom="0.75" header="0.3" footer="0.3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Normal="100" workbookViewId="0">
      <selection activeCell="M15" sqref="M15"/>
    </sheetView>
  </sheetViews>
  <sheetFormatPr defaultRowHeight="15" x14ac:dyDescent="0.25"/>
  <cols>
    <col min="1" max="1" width="9.85546875" style="17" customWidth="1"/>
    <col min="2" max="2" width="42.85546875" customWidth="1"/>
    <col min="3" max="3" width="11.5703125" style="17" customWidth="1"/>
    <col min="4" max="4" width="16.85546875" customWidth="1"/>
    <col min="5" max="5" width="16.7109375" customWidth="1"/>
    <col min="6" max="6" width="17.140625" customWidth="1"/>
  </cols>
  <sheetData>
    <row r="1" spans="1:6" x14ac:dyDescent="0.25">
      <c r="A1" s="121" t="s">
        <v>297</v>
      </c>
      <c r="B1" s="121"/>
      <c r="C1" s="121"/>
      <c r="D1" s="121"/>
      <c r="E1" s="121"/>
      <c r="F1" s="121"/>
    </row>
    <row r="2" spans="1:6" x14ac:dyDescent="0.25">
      <c r="A2" s="9"/>
    </row>
    <row r="3" spans="1:6" x14ac:dyDescent="0.25">
      <c r="A3" s="122" t="s">
        <v>298</v>
      </c>
      <c r="B3" s="122"/>
      <c r="C3" s="122"/>
      <c r="D3" s="122"/>
      <c r="E3" s="122"/>
      <c r="F3" s="122"/>
    </row>
    <row r="4" spans="1:6" x14ac:dyDescent="0.25">
      <c r="A4" s="10"/>
      <c r="B4" s="3" t="s">
        <v>0</v>
      </c>
      <c r="C4" s="10" t="s">
        <v>1</v>
      </c>
      <c r="D4" s="3" t="s">
        <v>2</v>
      </c>
      <c r="E4" s="3" t="s">
        <v>3</v>
      </c>
      <c r="F4" s="3" t="s">
        <v>4</v>
      </c>
    </row>
    <row r="5" spans="1:6" ht="27.75" customHeight="1" x14ac:dyDescent="0.25">
      <c r="A5" s="10" t="s">
        <v>44</v>
      </c>
      <c r="B5" s="3" t="s">
        <v>5</v>
      </c>
      <c r="C5" s="10" t="s">
        <v>20</v>
      </c>
      <c r="D5" s="3" t="s">
        <v>18</v>
      </c>
      <c r="E5" s="3" t="s">
        <v>19</v>
      </c>
      <c r="F5" s="3" t="s">
        <v>6</v>
      </c>
    </row>
    <row r="6" spans="1:6" ht="30" customHeight="1" x14ac:dyDescent="0.25">
      <c r="A6" s="29" t="s">
        <v>7</v>
      </c>
      <c r="B6" s="2" t="s">
        <v>8</v>
      </c>
      <c r="C6" s="15" t="s">
        <v>135</v>
      </c>
      <c r="D6" s="24">
        <f>D7+D8+D13</f>
        <v>0</v>
      </c>
      <c r="E6" s="24">
        <f>E7+E8+E13</f>
        <v>0</v>
      </c>
      <c r="F6" s="24">
        <f>F7+F8+F13</f>
        <v>0</v>
      </c>
    </row>
    <row r="7" spans="1:6" ht="30" customHeight="1" x14ac:dyDescent="0.25">
      <c r="A7" s="28" t="s">
        <v>45</v>
      </c>
      <c r="B7" s="30" t="s">
        <v>9</v>
      </c>
      <c r="C7" s="18"/>
      <c r="D7" s="6"/>
      <c r="E7" s="6"/>
      <c r="F7" s="6"/>
    </row>
    <row r="8" spans="1:6" ht="30" customHeight="1" x14ac:dyDescent="0.25">
      <c r="A8" s="12" t="s">
        <v>46</v>
      </c>
      <c r="B8" s="5" t="s">
        <v>10</v>
      </c>
      <c r="C8" s="18"/>
      <c r="D8" s="6">
        <f>D9+D10+D11+D12</f>
        <v>0</v>
      </c>
      <c r="E8" s="6">
        <f>E9+E10+E11+E12</f>
        <v>0</v>
      </c>
      <c r="F8" s="6">
        <f>F9+F10+F11+F12</f>
        <v>0</v>
      </c>
    </row>
    <row r="9" spans="1:6" ht="30" customHeight="1" x14ac:dyDescent="0.25">
      <c r="A9" s="12" t="s">
        <v>47</v>
      </c>
      <c r="B9" s="5" t="s">
        <v>11</v>
      </c>
      <c r="C9" s="18"/>
      <c r="D9" s="6"/>
      <c r="E9" s="6"/>
      <c r="F9" s="6"/>
    </row>
    <row r="10" spans="1:6" ht="30" customHeight="1" x14ac:dyDescent="0.25">
      <c r="A10" s="12" t="s">
        <v>48</v>
      </c>
      <c r="B10" s="5" t="s">
        <v>12</v>
      </c>
      <c r="C10" s="18"/>
      <c r="D10" s="6"/>
      <c r="E10" s="6"/>
      <c r="F10" s="6"/>
    </row>
    <row r="11" spans="1:6" ht="30" customHeight="1" x14ac:dyDescent="0.25">
      <c r="A11" s="12" t="s">
        <v>49</v>
      </c>
      <c r="B11" s="5" t="s">
        <v>13</v>
      </c>
      <c r="C11" s="18"/>
      <c r="D11" s="6"/>
      <c r="E11" s="6"/>
      <c r="F11" s="6"/>
    </row>
    <row r="12" spans="1:6" ht="30" customHeight="1" x14ac:dyDescent="0.25">
      <c r="A12" s="12" t="s">
        <v>50</v>
      </c>
      <c r="B12" s="4" t="s">
        <v>14</v>
      </c>
      <c r="C12" s="18"/>
      <c r="D12" s="6"/>
      <c r="E12" s="6"/>
      <c r="F12" s="6"/>
    </row>
    <row r="13" spans="1:6" ht="30" customHeight="1" x14ac:dyDescent="0.25">
      <c r="A13" s="12" t="s">
        <v>51</v>
      </c>
      <c r="B13" s="4" t="s">
        <v>15</v>
      </c>
      <c r="C13" s="18"/>
      <c r="D13" s="6">
        <f>D14+D15+D16+D17+D18+D19+D20+D21+D22</f>
        <v>0</v>
      </c>
      <c r="E13" s="6">
        <f>E14+E15+E16+E17+E18+E19+E20+E21+E22</f>
        <v>0</v>
      </c>
      <c r="F13" s="6">
        <f>F14+F15+F16+F17+F18+F19+F20+F21+F22</f>
        <v>0</v>
      </c>
    </row>
    <row r="14" spans="1:6" ht="45.75" customHeight="1" x14ac:dyDescent="0.25">
      <c r="A14" s="12" t="s">
        <v>52</v>
      </c>
      <c r="B14" s="110" t="s">
        <v>268</v>
      </c>
      <c r="C14" s="18"/>
      <c r="D14" s="6"/>
      <c r="E14" s="6"/>
      <c r="F14" s="6"/>
    </row>
    <row r="15" spans="1:6" ht="47.25" customHeight="1" x14ac:dyDescent="0.25">
      <c r="A15" s="12" t="s">
        <v>53</v>
      </c>
      <c r="B15" s="5" t="s">
        <v>349</v>
      </c>
      <c r="C15" s="19"/>
      <c r="D15" s="6"/>
      <c r="E15" s="6"/>
      <c r="F15" s="6"/>
    </row>
    <row r="16" spans="1:6" ht="30" customHeight="1" x14ac:dyDescent="0.25">
      <c r="A16" s="13" t="s">
        <v>54</v>
      </c>
      <c r="B16" s="5" t="s">
        <v>43</v>
      </c>
      <c r="C16" s="19"/>
      <c r="D16" s="25"/>
      <c r="E16" s="25"/>
      <c r="F16" s="25"/>
    </row>
    <row r="17" spans="1:6" ht="30" customHeight="1" x14ac:dyDescent="0.25">
      <c r="A17" s="12" t="s">
        <v>55</v>
      </c>
      <c r="B17" s="5" t="s">
        <v>16</v>
      </c>
      <c r="C17" s="19"/>
      <c r="D17" s="6"/>
      <c r="E17" s="6"/>
      <c r="F17" s="6"/>
    </row>
    <row r="18" spans="1:6" ht="30" customHeight="1" x14ac:dyDescent="0.25">
      <c r="A18" s="14" t="s">
        <v>56</v>
      </c>
      <c r="B18" s="7" t="s">
        <v>17</v>
      </c>
      <c r="C18" s="20"/>
      <c r="D18" s="26"/>
      <c r="E18" s="26"/>
      <c r="F18" s="26"/>
    </row>
    <row r="19" spans="1:6" ht="42.75" customHeight="1" x14ac:dyDescent="0.25">
      <c r="A19" s="14" t="s">
        <v>57</v>
      </c>
      <c r="B19" s="7" t="s">
        <v>74</v>
      </c>
      <c r="C19" s="20"/>
      <c r="D19" s="26"/>
      <c r="E19" s="26"/>
      <c r="F19" s="26"/>
    </row>
    <row r="20" spans="1:6" ht="30" customHeight="1" x14ac:dyDescent="0.25">
      <c r="A20" s="14" t="s">
        <v>58</v>
      </c>
      <c r="B20" s="7" t="s">
        <v>75</v>
      </c>
      <c r="C20" s="20"/>
      <c r="D20" s="26"/>
      <c r="E20" s="26"/>
      <c r="F20" s="26"/>
    </row>
    <row r="21" spans="1:6" ht="30" customHeight="1" x14ac:dyDescent="0.25">
      <c r="A21" s="14" t="s">
        <v>59</v>
      </c>
      <c r="B21" s="7" t="s">
        <v>265</v>
      </c>
      <c r="C21" s="20"/>
      <c r="D21" s="26"/>
      <c r="E21" s="26"/>
      <c r="F21" s="26"/>
    </row>
    <row r="22" spans="1:6" ht="30" customHeight="1" x14ac:dyDescent="0.25">
      <c r="A22" s="14" t="s">
        <v>60</v>
      </c>
      <c r="B22" s="7" t="s">
        <v>273</v>
      </c>
      <c r="C22" s="20"/>
      <c r="D22" s="26"/>
      <c r="E22" s="26"/>
      <c r="F22" s="26"/>
    </row>
    <row r="23" spans="1:6" ht="30" customHeight="1" x14ac:dyDescent="0.25">
      <c r="A23" s="11" t="s">
        <v>21</v>
      </c>
      <c r="B23" s="1" t="s">
        <v>22</v>
      </c>
      <c r="C23" s="21" t="s">
        <v>136</v>
      </c>
      <c r="D23" s="24">
        <f>D24+D25</f>
        <v>0</v>
      </c>
      <c r="E23" s="24">
        <f>E24+E25</f>
        <v>0</v>
      </c>
      <c r="F23" s="24">
        <f>F24+F25</f>
        <v>0</v>
      </c>
    </row>
    <row r="24" spans="1:6" ht="30" customHeight="1" x14ac:dyDescent="0.25">
      <c r="A24" s="12" t="s">
        <v>61</v>
      </c>
      <c r="B24" s="5" t="s">
        <v>78</v>
      </c>
      <c r="C24" s="21"/>
      <c r="D24" s="24"/>
      <c r="E24" s="24"/>
      <c r="F24" s="24"/>
    </row>
    <row r="25" spans="1:6" ht="30" customHeight="1" x14ac:dyDescent="0.25">
      <c r="A25" s="12" t="s">
        <v>80</v>
      </c>
      <c r="B25" s="31" t="s">
        <v>79</v>
      </c>
      <c r="C25" s="19"/>
      <c r="D25" s="6"/>
      <c r="E25" s="6"/>
      <c r="F25" s="6"/>
    </row>
    <row r="26" spans="1:6" ht="30" customHeight="1" x14ac:dyDescent="0.25">
      <c r="A26" s="15" t="s">
        <v>23</v>
      </c>
      <c r="B26" s="1" t="s">
        <v>24</v>
      </c>
      <c r="C26" s="15" t="s">
        <v>137</v>
      </c>
      <c r="D26" s="24">
        <f>D27+D28+D29+D30+D31+D32+D33+D34</f>
        <v>0</v>
      </c>
      <c r="E26" s="24">
        <f>E27+E28+E29+E30+E31+E32+E33+E34</f>
        <v>0</v>
      </c>
      <c r="F26" s="24">
        <f>F27+F28+F29+F30+F31+F32+F33+F34</f>
        <v>0</v>
      </c>
    </row>
    <row r="27" spans="1:6" ht="30" customHeight="1" x14ac:dyDescent="0.25">
      <c r="A27" s="12" t="s">
        <v>62</v>
      </c>
      <c r="B27" s="40" t="s">
        <v>25</v>
      </c>
      <c r="C27" s="19"/>
      <c r="D27" s="6"/>
      <c r="E27" s="6"/>
      <c r="F27" s="6"/>
    </row>
    <row r="28" spans="1:6" ht="30" customHeight="1" x14ac:dyDescent="0.25">
      <c r="A28" s="12" t="s">
        <v>63</v>
      </c>
      <c r="B28" s="39" t="s">
        <v>26</v>
      </c>
      <c r="C28" s="19"/>
      <c r="D28" s="6"/>
      <c r="E28" s="6"/>
      <c r="F28" s="6"/>
    </row>
    <row r="29" spans="1:6" ht="30" customHeight="1" x14ac:dyDescent="0.25">
      <c r="A29" s="12" t="s">
        <v>64</v>
      </c>
      <c r="B29" s="4" t="s">
        <v>27</v>
      </c>
      <c r="C29" s="19"/>
      <c r="D29" s="6"/>
      <c r="E29" s="6"/>
      <c r="F29" s="6"/>
    </row>
    <row r="30" spans="1:6" ht="30" customHeight="1" x14ac:dyDescent="0.25">
      <c r="A30" s="12" t="s">
        <v>65</v>
      </c>
      <c r="B30" s="40" t="s">
        <v>133</v>
      </c>
      <c r="C30" s="19"/>
      <c r="D30" s="6"/>
      <c r="E30" s="6"/>
      <c r="F30" s="6"/>
    </row>
    <row r="31" spans="1:6" ht="30" customHeight="1" x14ac:dyDescent="0.25">
      <c r="A31" s="12" t="s">
        <v>66</v>
      </c>
      <c r="B31" s="40" t="s">
        <v>28</v>
      </c>
      <c r="C31" s="19"/>
      <c r="D31" s="6"/>
      <c r="E31" s="6"/>
      <c r="F31" s="6"/>
    </row>
    <row r="32" spans="1:6" ht="30" customHeight="1" x14ac:dyDescent="0.25">
      <c r="A32" s="12" t="s">
        <v>67</v>
      </c>
      <c r="B32" s="40" t="s">
        <v>29</v>
      </c>
      <c r="C32" s="19"/>
      <c r="D32" s="6"/>
      <c r="E32" s="6"/>
      <c r="F32" s="6"/>
    </row>
    <row r="33" spans="1:6" ht="30" customHeight="1" x14ac:dyDescent="0.25">
      <c r="A33" s="12" t="s">
        <v>68</v>
      </c>
      <c r="B33" s="40" t="s">
        <v>30</v>
      </c>
      <c r="C33" s="19"/>
      <c r="D33" s="6"/>
      <c r="E33" s="6"/>
      <c r="F33" s="6"/>
    </row>
    <row r="34" spans="1:6" ht="30" customHeight="1" x14ac:dyDescent="0.25">
      <c r="A34" s="12" t="s">
        <v>69</v>
      </c>
      <c r="B34" s="40" t="s">
        <v>134</v>
      </c>
      <c r="C34" s="19"/>
      <c r="D34" s="6"/>
      <c r="E34" s="6"/>
      <c r="F34" s="6"/>
    </row>
    <row r="35" spans="1:6" ht="30" customHeight="1" x14ac:dyDescent="0.25">
      <c r="A35" s="11" t="s">
        <v>31</v>
      </c>
      <c r="B35" s="1" t="s">
        <v>32</v>
      </c>
      <c r="C35" s="15" t="s">
        <v>138</v>
      </c>
      <c r="D35" s="24">
        <f>D36+D37</f>
        <v>0</v>
      </c>
      <c r="E35" s="24">
        <f>E36+E37</f>
        <v>0</v>
      </c>
      <c r="F35" s="24">
        <f>F36+F37</f>
        <v>0</v>
      </c>
    </row>
    <row r="36" spans="1:6" ht="30" customHeight="1" x14ac:dyDescent="0.25">
      <c r="A36" s="12" t="s">
        <v>70</v>
      </c>
      <c r="B36" s="5" t="s">
        <v>76</v>
      </c>
      <c r="C36" s="18"/>
      <c r="D36" s="6"/>
      <c r="E36" s="6"/>
      <c r="F36" s="6"/>
    </row>
    <row r="37" spans="1:6" ht="30" customHeight="1" x14ac:dyDescent="0.25">
      <c r="A37" s="12" t="s">
        <v>71</v>
      </c>
      <c r="B37" s="5" t="s">
        <v>77</v>
      </c>
      <c r="C37" s="18"/>
      <c r="D37" s="6"/>
      <c r="E37" s="6"/>
      <c r="F37" s="6"/>
    </row>
    <row r="38" spans="1:6" ht="30" customHeight="1" x14ac:dyDescent="0.25">
      <c r="A38" s="11" t="s">
        <v>33</v>
      </c>
      <c r="B38" s="1" t="s">
        <v>34</v>
      </c>
      <c r="C38" s="15" t="s">
        <v>139</v>
      </c>
      <c r="D38" s="24">
        <f>D39+D40</f>
        <v>23838844</v>
      </c>
      <c r="E38" s="24">
        <f>E39+E40</f>
        <v>0</v>
      </c>
      <c r="F38" s="24">
        <f>F39+F40</f>
        <v>0</v>
      </c>
    </row>
    <row r="39" spans="1:6" ht="30" customHeight="1" x14ac:dyDescent="0.25">
      <c r="A39" s="12" t="s">
        <v>72</v>
      </c>
      <c r="B39" s="4" t="s">
        <v>35</v>
      </c>
      <c r="C39" s="19"/>
      <c r="D39" s="6">
        <v>75524</v>
      </c>
      <c r="E39" s="6"/>
      <c r="F39" s="6"/>
    </row>
    <row r="40" spans="1:6" ht="30" customHeight="1" x14ac:dyDescent="0.25">
      <c r="A40" s="12" t="s">
        <v>73</v>
      </c>
      <c r="B40" s="4" t="s">
        <v>36</v>
      </c>
      <c r="C40" s="19"/>
      <c r="D40" s="6">
        <v>23763320</v>
      </c>
      <c r="E40" s="6"/>
      <c r="F40" s="6"/>
    </row>
    <row r="41" spans="1:6" ht="30" customHeight="1" x14ac:dyDescent="0.25">
      <c r="A41" s="16" t="s">
        <v>37</v>
      </c>
      <c r="B41" s="8" t="s">
        <v>42</v>
      </c>
      <c r="C41" s="22" t="s">
        <v>140</v>
      </c>
      <c r="D41" s="27">
        <f>D6+D23+D26+D35+D38</f>
        <v>23838844</v>
      </c>
      <c r="E41" s="27">
        <f>E6+E23+E26+E35+E38</f>
        <v>0</v>
      </c>
      <c r="F41" s="27">
        <f>F6+F23+F26+F35+F38</f>
        <v>0</v>
      </c>
    </row>
    <row r="42" spans="1:6" ht="30" customHeight="1" x14ac:dyDescent="0.25">
      <c r="A42" s="11" t="s">
        <v>39</v>
      </c>
      <c r="B42" s="1" t="s">
        <v>40</v>
      </c>
      <c r="C42" s="23"/>
      <c r="D42" s="24"/>
      <c r="E42" s="24"/>
      <c r="F42" s="24"/>
    </row>
    <row r="43" spans="1:6" ht="30" customHeight="1" x14ac:dyDescent="0.25">
      <c r="A43" s="11" t="s">
        <v>41</v>
      </c>
      <c r="B43" s="1" t="s">
        <v>38</v>
      </c>
      <c r="C43" s="15"/>
      <c r="D43" s="24">
        <f>D41-D42</f>
        <v>23838844</v>
      </c>
      <c r="E43" s="24">
        <f>E41-E42</f>
        <v>0</v>
      </c>
      <c r="F43" s="24">
        <f>F41-F42</f>
        <v>0</v>
      </c>
    </row>
  </sheetData>
  <mergeCells count="2">
    <mergeCell ref="A1:F1"/>
    <mergeCell ref="A3:F3"/>
  </mergeCells>
  <pageMargins left="0.7" right="0.7" top="0.75" bottom="0.75" header="0.3" footer="0.3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4" zoomScaleNormal="100" workbookViewId="0">
      <selection activeCell="K11" sqref="K11"/>
    </sheetView>
  </sheetViews>
  <sheetFormatPr defaultRowHeight="15" x14ac:dyDescent="0.25"/>
  <cols>
    <col min="1" max="1" width="9.85546875" style="17" customWidth="1"/>
    <col min="2" max="2" width="42.85546875" customWidth="1"/>
    <col min="3" max="3" width="11.5703125" style="17" customWidth="1"/>
    <col min="4" max="4" width="16.85546875" customWidth="1"/>
    <col min="5" max="5" width="16.7109375" customWidth="1"/>
    <col min="6" max="6" width="17.140625" customWidth="1"/>
  </cols>
  <sheetData>
    <row r="1" spans="1:6" x14ac:dyDescent="0.25">
      <c r="A1" s="121" t="s">
        <v>299</v>
      </c>
      <c r="B1" s="121"/>
      <c r="C1" s="121"/>
      <c r="D1" s="121"/>
      <c r="E1" s="121"/>
      <c r="F1" s="121"/>
    </row>
    <row r="2" spans="1:6" x14ac:dyDescent="0.25">
      <c r="A2" s="9"/>
    </row>
    <row r="3" spans="1:6" x14ac:dyDescent="0.25">
      <c r="A3" s="122" t="s">
        <v>300</v>
      </c>
      <c r="B3" s="122"/>
      <c r="C3" s="122"/>
      <c r="D3" s="122"/>
      <c r="E3" s="122"/>
      <c r="F3" s="122"/>
    </row>
    <row r="4" spans="1:6" x14ac:dyDescent="0.25">
      <c r="A4" s="10"/>
      <c r="B4" s="3" t="s">
        <v>0</v>
      </c>
      <c r="C4" s="10" t="s">
        <v>1</v>
      </c>
      <c r="D4" s="3" t="s">
        <v>2</v>
      </c>
      <c r="E4" s="3" t="s">
        <v>3</v>
      </c>
      <c r="F4" s="3" t="s">
        <v>4</v>
      </c>
    </row>
    <row r="5" spans="1:6" ht="27.75" customHeight="1" x14ac:dyDescent="0.25">
      <c r="A5" s="10" t="s">
        <v>44</v>
      </c>
      <c r="B5" s="3" t="s">
        <v>5</v>
      </c>
      <c r="C5" s="10" t="s">
        <v>20</v>
      </c>
      <c r="D5" s="3" t="s">
        <v>18</v>
      </c>
      <c r="E5" s="3" t="s">
        <v>19</v>
      </c>
      <c r="F5" s="3" t="s">
        <v>6</v>
      </c>
    </row>
    <row r="6" spans="1:6" ht="30" customHeight="1" x14ac:dyDescent="0.25">
      <c r="A6" s="29" t="s">
        <v>7</v>
      </c>
      <c r="B6" s="2" t="s">
        <v>8</v>
      </c>
      <c r="C6" s="15" t="s">
        <v>135</v>
      </c>
      <c r="D6" s="24">
        <f>D7+D8+D13</f>
        <v>4805159</v>
      </c>
      <c r="E6" s="24">
        <f>E7+E8+E13</f>
        <v>0</v>
      </c>
      <c r="F6" s="24">
        <f>F7+F8+F13</f>
        <v>0</v>
      </c>
    </row>
    <row r="7" spans="1:6" ht="30" customHeight="1" x14ac:dyDescent="0.25">
      <c r="A7" s="28" t="s">
        <v>45</v>
      </c>
      <c r="B7" s="30" t="s">
        <v>9</v>
      </c>
      <c r="C7" s="18"/>
      <c r="D7" s="6"/>
      <c r="E7" s="6"/>
      <c r="F7" s="6"/>
    </row>
    <row r="8" spans="1:6" ht="30" customHeight="1" x14ac:dyDescent="0.25">
      <c r="A8" s="12" t="s">
        <v>46</v>
      </c>
      <c r="B8" s="5" t="s">
        <v>10</v>
      </c>
      <c r="C8" s="18"/>
      <c r="D8" s="6">
        <f>D9+D10+D11+D12</f>
        <v>0</v>
      </c>
      <c r="E8" s="6">
        <f>E9+E10+E11+E12</f>
        <v>0</v>
      </c>
      <c r="F8" s="6">
        <f>F9+F10+F11+F12</f>
        <v>0</v>
      </c>
    </row>
    <row r="9" spans="1:6" ht="30" customHeight="1" x14ac:dyDescent="0.25">
      <c r="A9" s="12" t="s">
        <v>47</v>
      </c>
      <c r="B9" s="5" t="s">
        <v>11</v>
      </c>
      <c r="C9" s="18"/>
      <c r="D9" s="6"/>
      <c r="E9" s="6"/>
      <c r="F9" s="6"/>
    </row>
    <row r="10" spans="1:6" ht="30" customHeight="1" x14ac:dyDescent="0.25">
      <c r="A10" s="12" t="s">
        <v>48</v>
      </c>
      <c r="B10" s="5" t="s">
        <v>12</v>
      </c>
      <c r="C10" s="18"/>
      <c r="D10" s="6"/>
      <c r="E10" s="6"/>
      <c r="F10" s="6"/>
    </row>
    <row r="11" spans="1:6" ht="30" customHeight="1" x14ac:dyDescent="0.25">
      <c r="A11" s="12" t="s">
        <v>49</v>
      </c>
      <c r="B11" s="5" t="s">
        <v>13</v>
      </c>
      <c r="C11" s="18"/>
      <c r="D11" s="6"/>
      <c r="E11" s="6"/>
      <c r="F11" s="6"/>
    </row>
    <row r="12" spans="1:6" ht="30" customHeight="1" x14ac:dyDescent="0.25">
      <c r="A12" s="12" t="s">
        <v>50</v>
      </c>
      <c r="B12" s="4" t="s">
        <v>14</v>
      </c>
      <c r="C12" s="18"/>
      <c r="D12" s="6"/>
      <c r="E12" s="6"/>
      <c r="F12" s="6"/>
    </row>
    <row r="13" spans="1:6" ht="30" customHeight="1" x14ac:dyDescent="0.25">
      <c r="A13" s="12" t="s">
        <v>51</v>
      </c>
      <c r="B13" s="4" t="s">
        <v>15</v>
      </c>
      <c r="C13" s="18"/>
      <c r="D13" s="6">
        <f>D14+D15+D16+D17+D18+D19+D20+D21+D22</f>
        <v>4805159</v>
      </c>
      <c r="E13" s="6">
        <f>E14+E15+E16+E17+E18+E19+E20+E21+E22</f>
        <v>0</v>
      </c>
      <c r="F13" s="6">
        <f>F14+F15+F16+F17+F18+F19+F20+F21+F22</f>
        <v>0</v>
      </c>
    </row>
    <row r="14" spans="1:6" ht="42" customHeight="1" x14ac:dyDescent="0.25">
      <c r="A14" s="12" t="s">
        <v>52</v>
      </c>
      <c r="B14" s="110" t="s">
        <v>268</v>
      </c>
      <c r="C14" s="18"/>
      <c r="D14" s="6">
        <v>4102375</v>
      </c>
      <c r="E14" s="6"/>
      <c r="F14" s="6"/>
    </row>
    <row r="15" spans="1:6" ht="47.25" customHeight="1" x14ac:dyDescent="0.25">
      <c r="A15" s="12" t="s">
        <v>53</v>
      </c>
      <c r="B15" s="5" t="s">
        <v>349</v>
      </c>
      <c r="C15" s="19"/>
      <c r="D15" s="6"/>
      <c r="E15" s="6"/>
      <c r="F15" s="6"/>
    </row>
    <row r="16" spans="1:6" ht="30" customHeight="1" x14ac:dyDescent="0.25">
      <c r="A16" s="13" t="s">
        <v>54</v>
      </c>
      <c r="B16" s="5" t="s">
        <v>43</v>
      </c>
      <c r="C16" s="19"/>
      <c r="D16" s="25"/>
      <c r="E16" s="25"/>
      <c r="F16" s="25"/>
    </row>
    <row r="17" spans="1:6" ht="30" customHeight="1" x14ac:dyDescent="0.25">
      <c r="A17" s="12" t="s">
        <v>55</v>
      </c>
      <c r="B17" s="5" t="s">
        <v>16</v>
      </c>
      <c r="C17" s="19"/>
      <c r="D17" s="6"/>
      <c r="E17" s="6"/>
      <c r="F17" s="6"/>
    </row>
    <row r="18" spans="1:6" ht="30" customHeight="1" x14ac:dyDescent="0.25">
      <c r="A18" s="14" t="s">
        <v>56</v>
      </c>
      <c r="B18" s="7" t="s">
        <v>17</v>
      </c>
      <c r="C18" s="20"/>
      <c r="D18" s="26"/>
      <c r="E18" s="26"/>
      <c r="F18" s="26"/>
    </row>
    <row r="19" spans="1:6" ht="42.75" customHeight="1" x14ac:dyDescent="0.25">
      <c r="A19" s="14" t="s">
        <v>57</v>
      </c>
      <c r="B19" s="7" t="s">
        <v>74</v>
      </c>
      <c r="C19" s="20"/>
      <c r="D19" s="26"/>
      <c r="E19" s="26"/>
      <c r="F19" s="26"/>
    </row>
    <row r="20" spans="1:6" ht="30" customHeight="1" x14ac:dyDescent="0.25">
      <c r="A20" s="14" t="s">
        <v>58</v>
      </c>
      <c r="B20" s="7" t="s">
        <v>75</v>
      </c>
      <c r="C20" s="20"/>
      <c r="D20" s="26">
        <v>702784</v>
      </c>
      <c r="E20" s="26"/>
      <c r="F20" s="26"/>
    </row>
    <row r="21" spans="1:6" ht="30" customHeight="1" x14ac:dyDescent="0.25">
      <c r="A21" s="14" t="s">
        <v>59</v>
      </c>
      <c r="B21" s="7" t="s">
        <v>265</v>
      </c>
      <c r="C21" s="20"/>
      <c r="D21" s="26"/>
      <c r="E21" s="26"/>
      <c r="F21" s="26"/>
    </row>
    <row r="22" spans="1:6" ht="30" customHeight="1" x14ac:dyDescent="0.25">
      <c r="A22" s="14" t="s">
        <v>60</v>
      </c>
      <c r="B22" s="7" t="s">
        <v>273</v>
      </c>
      <c r="C22" s="20"/>
      <c r="D22" s="26"/>
      <c r="E22" s="26"/>
      <c r="F22" s="26"/>
    </row>
    <row r="23" spans="1:6" ht="30" customHeight="1" x14ac:dyDescent="0.25">
      <c r="A23" s="11" t="s">
        <v>21</v>
      </c>
      <c r="B23" s="1" t="s">
        <v>22</v>
      </c>
      <c r="C23" s="21" t="s">
        <v>136</v>
      </c>
      <c r="D23" s="24">
        <f>D24+D25</f>
        <v>0</v>
      </c>
      <c r="E23" s="24">
        <f>E24+E25</f>
        <v>0</v>
      </c>
      <c r="F23" s="24">
        <f>F24+F25</f>
        <v>0</v>
      </c>
    </row>
    <row r="24" spans="1:6" ht="30" customHeight="1" x14ac:dyDescent="0.25">
      <c r="A24" s="12" t="s">
        <v>61</v>
      </c>
      <c r="B24" s="5" t="s">
        <v>78</v>
      </c>
      <c r="C24" s="21"/>
      <c r="D24" s="24"/>
      <c r="E24" s="24"/>
      <c r="F24" s="24"/>
    </row>
    <row r="25" spans="1:6" ht="30" customHeight="1" x14ac:dyDescent="0.25">
      <c r="A25" s="12" t="s">
        <v>80</v>
      </c>
      <c r="B25" s="31" t="s">
        <v>79</v>
      </c>
      <c r="C25" s="19"/>
      <c r="D25" s="6"/>
      <c r="E25" s="6"/>
      <c r="F25" s="6"/>
    </row>
    <row r="26" spans="1:6" ht="30" customHeight="1" x14ac:dyDescent="0.25">
      <c r="A26" s="15" t="s">
        <v>23</v>
      </c>
      <c r="B26" s="1" t="s">
        <v>24</v>
      </c>
      <c r="C26" s="15" t="s">
        <v>137</v>
      </c>
      <c r="D26" s="24">
        <f>D27+D28+D29+D30+D31+D32+D33+D34</f>
        <v>0</v>
      </c>
      <c r="E26" s="24">
        <f>E27+E28+E29+E30+E31+E32+E33+E34</f>
        <v>0</v>
      </c>
      <c r="F26" s="24">
        <f>F27+F28+F29+F30+F31+F32+F33+F34</f>
        <v>0</v>
      </c>
    </row>
    <row r="27" spans="1:6" ht="30" customHeight="1" x14ac:dyDescent="0.25">
      <c r="A27" s="12" t="s">
        <v>62</v>
      </c>
      <c r="B27" s="40" t="s">
        <v>25</v>
      </c>
      <c r="C27" s="19"/>
      <c r="D27" s="6"/>
      <c r="E27" s="6"/>
      <c r="F27" s="6"/>
    </row>
    <row r="28" spans="1:6" ht="30" customHeight="1" x14ac:dyDescent="0.25">
      <c r="A28" s="12" t="s">
        <v>63</v>
      </c>
      <c r="B28" s="39" t="s">
        <v>26</v>
      </c>
      <c r="C28" s="19"/>
      <c r="D28" s="6"/>
      <c r="E28" s="6"/>
      <c r="F28" s="6"/>
    </row>
    <row r="29" spans="1:6" ht="30" customHeight="1" x14ac:dyDescent="0.25">
      <c r="A29" s="12" t="s">
        <v>64</v>
      </c>
      <c r="B29" s="4" t="s">
        <v>27</v>
      </c>
      <c r="C29" s="19"/>
      <c r="D29" s="6"/>
      <c r="E29" s="6"/>
      <c r="F29" s="6"/>
    </row>
    <row r="30" spans="1:6" ht="30" customHeight="1" x14ac:dyDescent="0.25">
      <c r="A30" s="12" t="s">
        <v>65</v>
      </c>
      <c r="B30" s="40" t="s">
        <v>133</v>
      </c>
      <c r="C30" s="19"/>
      <c r="D30" s="6"/>
      <c r="E30" s="6"/>
      <c r="F30" s="6"/>
    </row>
    <row r="31" spans="1:6" ht="30" customHeight="1" x14ac:dyDescent="0.25">
      <c r="A31" s="12" t="s">
        <v>66</v>
      </c>
      <c r="B31" s="40" t="s">
        <v>28</v>
      </c>
      <c r="C31" s="19"/>
      <c r="D31" s="6"/>
      <c r="E31" s="6"/>
      <c r="F31" s="6"/>
    </row>
    <row r="32" spans="1:6" ht="30" customHeight="1" x14ac:dyDescent="0.25">
      <c r="A32" s="12" t="s">
        <v>67</v>
      </c>
      <c r="B32" s="40" t="s">
        <v>29</v>
      </c>
      <c r="C32" s="19"/>
      <c r="D32" s="6"/>
      <c r="E32" s="6"/>
      <c r="F32" s="6"/>
    </row>
    <row r="33" spans="1:6" ht="30" customHeight="1" x14ac:dyDescent="0.25">
      <c r="A33" s="12" t="s">
        <v>68</v>
      </c>
      <c r="B33" s="40" t="s">
        <v>30</v>
      </c>
      <c r="C33" s="19"/>
      <c r="D33" s="6"/>
      <c r="E33" s="6"/>
      <c r="F33" s="6"/>
    </row>
    <row r="34" spans="1:6" ht="30" customHeight="1" x14ac:dyDescent="0.25">
      <c r="A34" s="12" t="s">
        <v>69</v>
      </c>
      <c r="B34" s="40" t="s">
        <v>134</v>
      </c>
      <c r="C34" s="19"/>
      <c r="D34" s="6"/>
      <c r="E34" s="6"/>
      <c r="F34" s="6"/>
    </row>
    <row r="35" spans="1:6" ht="30" customHeight="1" x14ac:dyDescent="0.25">
      <c r="A35" s="11" t="s">
        <v>31</v>
      </c>
      <c r="B35" s="1" t="s">
        <v>32</v>
      </c>
      <c r="C35" s="15" t="s">
        <v>138</v>
      </c>
      <c r="D35" s="24">
        <f>D36+D37</f>
        <v>0</v>
      </c>
      <c r="E35" s="24">
        <f>E36+E37</f>
        <v>0</v>
      </c>
      <c r="F35" s="24">
        <f>F36+F37</f>
        <v>0</v>
      </c>
    </row>
    <row r="36" spans="1:6" ht="30" customHeight="1" x14ac:dyDescent="0.25">
      <c r="A36" s="12" t="s">
        <v>70</v>
      </c>
      <c r="B36" s="5" t="s">
        <v>76</v>
      </c>
      <c r="C36" s="18"/>
      <c r="D36" s="6"/>
      <c r="E36" s="6"/>
      <c r="F36" s="6"/>
    </row>
    <row r="37" spans="1:6" ht="30" customHeight="1" x14ac:dyDescent="0.25">
      <c r="A37" s="12" t="s">
        <v>71</v>
      </c>
      <c r="B37" s="5" t="s">
        <v>77</v>
      </c>
      <c r="C37" s="18"/>
      <c r="D37" s="6"/>
      <c r="E37" s="6"/>
      <c r="F37" s="6"/>
    </row>
    <row r="38" spans="1:6" ht="30" customHeight="1" x14ac:dyDescent="0.25">
      <c r="A38" s="11" t="s">
        <v>33</v>
      </c>
      <c r="B38" s="1" t="s">
        <v>34</v>
      </c>
      <c r="C38" s="15" t="s">
        <v>139</v>
      </c>
      <c r="D38" s="24">
        <f>D39+D40</f>
        <v>75937371</v>
      </c>
      <c r="E38" s="24">
        <f>E39+E40</f>
        <v>0</v>
      </c>
      <c r="F38" s="24">
        <f>F39+F40</f>
        <v>0</v>
      </c>
    </row>
    <row r="39" spans="1:6" ht="30" customHeight="1" x14ac:dyDescent="0.25">
      <c r="A39" s="12" t="s">
        <v>72</v>
      </c>
      <c r="B39" s="4" t="s">
        <v>35</v>
      </c>
      <c r="C39" s="19"/>
      <c r="D39" s="6">
        <v>606045</v>
      </c>
      <c r="E39" s="6"/>
      <c r="F39" s="6"/>
    </row>
    <row r="40" spans="1:6" ht="30" customHeight="1" x14ac:dyDescent="0.25">
      <c r="A40" s="12" t="s">
        <v>73</v>
      </c>
      <c r="B40" s="4" t="s">
        <v>36</v>
      </c>
      <c r="C40" s="19"/>
      <c r="D40" s="6">
        <v>75331326</v>
      </c>
      <c r="E40" s="6"/>
      <c r="F40" s="6"/>
    </row>
    <row r="41" spans="1:6" ht="30" customHeight="1" x14ac:dyDescent="0.25">
      <c r="A41" s="16" t="s">
        <v>37</v>
      </c>
      <c r="B41" s="8" t="s">
        <v>42</v>
      </c>
      <c r="C41" s="22" t="s">
        <v>140</v>
      </c>
      <c r="D41" s="27">
        <f>D6+D23+D26+D35+D38</f>
        <v>80742530</v>
      </c>
      <c r="E41" s="27">
        <f>E6+E23+E26+E35+E38</f>
        <v>0</v>
      </c>
      <c r="F41" s="27">
        <f>F6+F23+F26+F35+F38</f>
        <v>0</v>
      </c>
    </row>
    <row r="42" spans="1:6" ht="30" customHeight="1" x14ac:dyDescent="0.25">
      <c r="A42" s="11" t="s">
        <v>39</v>
      </c>
      <c r="B42" s="1" t="s">
        <v>40</v>
      </c>
      <c r="C42" s="23"/>
      <c r="D42" s="24"/>
      <c r="E42" s="24"/>
      <c r="F42" s="24"/>
    </row>
    <row r="43" spans="1:6" ht="30" customHeight="1" x14ac:dyDescent="0.25">
      <c r="A43" s="11" t="s">
        <v>41</v>
      </c>
      <c r="B43" s="1" t="s">
        <v>38</v>
      </c>
      <c r="C43" s="15"/>
      <c r="D43" s="24">
        <f>D41-D42</f>
        <v>80742530</v>
      </c>
      <c r="E43" s="24">
        <f>E41-E42</f>
        <v>0</v>
      </c>
      <c r="F43" s="24">
        <f>F41-F42</f>
        <v>0</v>
      </c>
    </row>
  </sheetData>
  <mergeCells count="2">
    <mergeCell ref="A1:F1"/>
    <mergeCell ref="A3:F3"/>
  </mergeCells>
  <pageMargins left="0.7" right="0.7" top="0.75" bottom="0.75" header="0.3" footer="0.3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view="pageBreakPreview" topLeftCell="E1" zoomScaleNormal="100" zoomScaleSheetLayoutView="100" workbookViewId="0">
      <selection activeCell="F12" sqref="F12"/>
    </sheetView>
  </sheetViews>
  <sheetFormatPr defaultRowHeight="15" x14ac:dyDescent="0.25"/>
  <cols>
    <col min="1" max="1" width="9.85546875" style="17" customWidth="1"/>
    <col min="2" max="2" width="42.85546875" customWidth="1"/>
    <col min="3" max="3" width="11.5703125" style="17" customWidth="1"/>
    <col min="4" max="4" width="16.85546875" customWidth="1"/>
    <col min="5" max="5" width="16.7109375" customWidth="1"/>
    <col min="6" max="6" width="17.140625" customWidth="1"/>
  </cols>
  <sheetData>
    <row r="1" spans="1:6" x14ac:dyDescent="0.25">
      <c r="A1" s="121" t="s">
        <v>326</v>
      </c>
      <c r="B1" s="121"/>
      <c r="C1" s="121"/>
      <c r="D1" s="121"/>
      <c r="E1" s="121"/>
      <c r="F1" s="121"/>
    </row>
    <row r="2" spans="1:6" x14ac:dyDescent="0.25">
      <c r="A2" s="9"/>
    </row>
    <row r="3" spans="1:6" ht="30.75" customHeight="1" x14ac:dyDescent="0.25">
      <c r="A3" s="123" t="s">
        <v>327</v>
      </c>
      <c r="B3" s="123"/>
      <c r="C3" s="123"/>
      <c r="D3" s="123"/>
      <c r="E3" s="123"/>
      <c r="F3" s="123"/>
    </row>
    <row r="4" spans="1:6" x14ac:dyDescent="0.25">
      <c r="A4" s="105"/>
      <c r="B4" s="106" t="s">
        <v>0</v>
      </c>
      <c r="C4" s="105" t="s">
        <v>1</v>
      </c>
      <c r="D4" s="106" t="s">
        <v>2</v>
      </c>
      <c r="E4" s="106" t="s">
        <v>3</v>
      </c>
      <c r="F4" s="106" t="s">
        <v>4</v>
      </c>
    </row>
    <row r="5" spans="1:6" ht="27.75" customHeight="1" x14ac:dyDescent="0.25">
      <c r="A5" s="105" t="s">
        <v>44</v>
      </c>
      <c r="B5" s="106" t="s">
        <v>5</v>
      </c>
      <c r="C5" s="105" t="s">
        <v>20</v>
      </c>
      <c r="D5" s="106" t="s">
        <v>18</v>
      </c>
      <c r="E5" s="106" t="s">
        <v>19</v>
      </c>
      <c r="F5" s="106" t="s">
        <v>6</v>
      </c>
    </row>
    <row r="6" spans="1:6" ht="30" customHeight="1" x14ac:dyDescent="0.25">
      <c r="A6" s="29" t="s">
        <v>7</v>
      </c>
      <c r="B6" s="2" t="s">
        <v>8</v>
      </c>
      <c r="C6" s="15" t="s">
        <v>135</v>
      </c>
      <c r="D6" s="107">
        <f>D7+D8+D13</f>
        <v>1382000</v>
      </c>
      <c r="E6" s="107">
        <f>E7+E8+E13</f>
        <v>0</v>
      </c>
      <c r="F6" s="107">
        <f>F7+F8+F13</f>
        <v>0</v>
      </c>
    </row>
    <row r="7" spans="1:6" ht="30" customHeight="1" x14ac:dyDescent="0.25">
      <c r="A7" s="28" t="s">
        <v>45</v>
      </c>
      <c r="B7" s="30" t="s">
        <v>9</v>
      </c>
      <c r="C7" s="18"/>
      <c r="D7" s="6"/>
      <c r="E7" s="6"/>
      <c r="F7" s="6"/>
    </row>
    <row r="8" spans="1:6" ht="30" customHeight="1" x14ac:dyDescent="0.25">
      <c r="A8" s="12" t="s">
        <v>46</v>
      </c>
      <c r="B8" s="103" t="s">
        <v>10</v>
      </c>
      <c r="C8" s="18"/>
      <c r="D8" s="6">
        <f>D9+D10+D11+D12</f>
        <v>0</v>
      </c>
      <c r="E8" s="6">
        <f>E9+E10+E11+E12</f>
        <v>0</v>
      </c>
      <c r="F8" s="6">
        <f>F9+F10+F11+F12</f>
        <v>0</v>
      </c>
    </row>
    <row r="9" spans="1:6" ht="30" customHeight="1" x14ac:dyDescent="0.25">
      <c r="A9" s="12" t="s">
        <v>47</v>
      </c>
      <c r="B9" s="103" t="s">
        <v>11</v>
      </c>
      <c r="C9" s="18"/>
      <c r="D9" s="6"/>
      <c r="E9" s="6"/>
      <c r="F9" s="6"/>
    </row>
    <row r="10" spans="1:6" ht="30" customHeight="1" x14ac:dyDescent="0.25">
      <c r="A10" s="12" t="s">
        <v>48</v>
      </c>
      <c r="B10" s="103" t="s">
        <v>12</v>
      </c>
      <c r="C10" s="18"/>
      <c r="D10" s="6"/>
      <c r="E10" s="6"/>
      <c r="F10" s="6"/>
    </row>
    <row r="11" spans="1:6" ht="30" customHeight="1" x14ac:dyDescent="0.25">
      <c r="A11" s="12" t="s">
        <v>49</v>
      </c>
      <c r="B11" s="103" t="s">
        <v>13</v>
      </c>
      <c r="C11" s="18"/>
      <c r="D11" s="6"/>
      <c r="E11" s="6"/>
      <c r="F11" s="6"/>
    </row>
    <row r="12" spans="1:6" ht="30" customHeight="1" x14ac:dyDescent="0.25">
      <c r="A12" s="12" t="s">
        <v>50</v>
      </c>
      <c r="B12" s="4" t="s">
        <v>14</v>
      </c>
      <c r="C12" s="18"/>
      <c r="D12" s="6"/>
      <c r="E12" s="6"/>
      <c r="F12" s="6"/>
    </row>
    <row r="13" spans="1:6" ht="30" customHeight="1" x14ac:dyDescent="0.25">
      <c r="A13" s="12" t="s">
        <v>51</v>
      </c>
      <c r="B13" s="4" t="s">
        <v>15</v>
      </c>
      <c r="C13" s="18"/>
      <c r="D13" s="6">
        <f>D14+D15+D16+D17+D18+D19+D20+D21+D22</f>
        <v>1382000</v>
      </c>
      <c r="E13" s="6">
        <f>E14+E15+E16+E17+E18+E19+E20+E21+E22</f>
        <v>0</v>
      </c>
      <c r="F13" s="6">
        <f>F14+F15+F16+F17+F18+F19+F20+F21+F22</f>
        <v>0</v>
      </c>
    </row>
    <row r="14" spans="1:6" ht="45.75" customHeight="1" x14ac:dyDescent="0.25">
      <c r="A14" s="12" t="s">
        <v>52</v>
      </c>
      <c r="B14" s="110" t="s">
        <v>268</v>
      </c>
      <c r="C14" s="18"/>
      <c r="D14" s="6">
        <v>1382000</v>
      </c>
      <c r="E14" s="6"/>
      <c r="F14" s="6"/>
    </row>
    <row r="15" spans="1:6" ht="47.25" customHeight="1" x14ac:dyDescent="0.25">
      <c r="A15" s="12" t="s">
        <v>53</v>
      </c>
      <c r="B15" s="103" t="s">
        <v>349</v>
      </c>
      <c r="C15" s="19"/>
      <c r="D15" s="6"/>
      <c r="E15" s="6"/>
      <c r="F15" s="6"/>
    </row>
    <row r="16" spans="1:6" ht="30" customHeight="1" x14ac:dyDescent="0.25">
      <c r="A16" s="13" t="s">
        <v>54</v>
      </c>
      <c r="B16" s="103" t="s">
        <v>43</v>
      </c>
      <c r="C16" s="19"/>
      <c r="D16" s="25"/>
      <c r="E16" s="25"/>
      <c r="F16" s="25"/>
    </row>
    <row r="17" spans="1:6" ht="46.5" customHeight="1" x14ac:dyDescent="0.25">
      <c r="A17" s="12" t="s">
        <v>55</v>
      </c>
      <c r="B17" s="103" t="s">
        <v>16</v>
      </c>
      <c r="C17" s="19"/>
      <c r="D17" s="6"/>
      <c r="E17" s="6"/>
      <c r="F17" s="6"/>
    </row>
    <row r="18" spans="1:6" ht="30" customHeight="1" x14ac:dyDescent="0.25">
      <c r="A18" s="14" t="s">
        <v>56</v>
      </c>
      <c r="B18" s="7" t="s">
        <v>17</v>
      </c>
      <c r="C18" s="20"/>
      <c r="D18" s="26"/>
      <c r="E18" s="26"/>
      <c r="F18" s="26"/>
    </row>
    <row r="19" spans="1:6" ht="42.75" customHeight="1" x14ac:dyDescent="0.25">
      <c r="A19" s="14" t="s">
        <v>57</v>
      </c>
      <c r="B19" s="7" t="s">
        <v>74</v>
      </c>
      <c r="C19" s="20"/>
      <c r="D19" s="26"/>
      <c r="E19" s="26"/>
      <c r="F19" s="26"/>
    </row>
    <row r="20" spans="1:6" ht="30" customHeight="1" x14ac:dyDescent="0.25">
      <c r="A20" s="14" t="s">
        <v>58</v>
      </c>
      <c r="B20" s="7" t="s">
        <v>75</v>
      </c>
      <c r="C20" s="20"/>
      <c r="D20" s="26"/>
      <c r="E20" s="26"/>
      <c r="F20" s="26"/>
    </row>
    <row r="21" spans="1:6" ht="30" customHeight="1" x14ac:dyDescent="0.25">
      <c r="A21" s="14" t="s">
        <v>59</v>
      </c>
      <c r="B21" s="7" t="s">
        <v>265</v>
      </c>
      <c r="C21" s="20"/>
      <c r="D21" s="26"/>
      <c r="E21" s="26"/>
      <c r="F21" s="26"/>
    </row>
    <row r="22" spans="1:6" ht="30" customHeight="1" x14ac:dyDescent="0.25">
      <c r="A22" s="14" t="s">
        <v>60</v>
      </c>
      <c r="B22" s="7" t="s">
        <v>273</v>
      </c>
      <c r="C22" s="20"/>
      <c r="D22" s="26"/>
      <c r="E22" s="26"/>
      <c r="F22" s="26"/>
    </row>
    <row r="23" spans="1:6" ht="30" customHeight="1" x14ac:dyDescent="0.25">
      <c r="A23" s="11" t="s">
        <v>21</v>
      </c>
      <c r="B23" s="104" t="s">
        <v>22</v>
      </c>
      <c r="C23" s="21" t="s">
        <v>136</v>
      </c>
      <c r="D23" s="107">
        <f>D24+D25</f>
        <v>0</v>
      </c>
      <c r="E23" s="107">
        <f>E24+E25</f>
        <v>0</v>
      </c>
      <c r="F23" s="107">
        <f>F24+F25</f>
        <v>0</v>
      </c>
    </row>
    <row r="24" spans="1:6" ht="30" customHeight="1" x14ac:dyDescent="0.25">
      <c r="A24" s="12" t="s">
        <v>61</v>
      </c>
      <c r="B24" s="103" t="s">
        <v>78</v>
      </c>
      <c r="C24" s="21"/>
      <c r="D24" s="107"/>
      <c r="E24" s="107"/>
      <c r="F24" s="107"/>
    </row>
    <row r="25" spans="1:6" ht="30" customHeight="1" x14ac:dyDescent="0.25">
      <c r="A25" s="12" t="s">
        <v>80</v>
      </c>
      <c r="B25" s="31" t="s">
        <v>79</v>
      </c>
      <c r="C25" s="19"/>
      <c r="D25" s="6"/>
      <c r="E25" s="6"/>
      <c r="F25" s="6"/>
    </row>
    <row r="26" spans="1:6" ht="30" customHeight="1" x14ac:dyDescent="0.25">
      <c r="A26" s="15" t="s">
        <v>23</v>
      </c>
      <c r="B26" s="104" t="s">
        <v>24</v>
      </c>
      <c r="C26" s="15" t="s">
        <v>137</v>
      </c>
      <c r="D26" s="107">
        <f>D27+D28+D29+D30+D31+D32+D33+D34</f>
        <v>0</v>
      </c>
      <c r="E26" s="107">
        <f>E27+E28+E29+E30+E31+E32+E33+E34</f>
        <v>0</v>
      </c>
      <c r="F26" s="107">
        <f>F27+F28+F29+F30+F31+F32+F33+F34</f>
        <v>0</v>
      </c>
    </row>
    <row r="27" spans="1:6" ht="30" customHeight="1" x14ac:dyDescent="0.25">
      <c r="A27" s="12" t="s">
        <v>62</v>
      </c>
      <c r="B27" s="40" t="s">
        <v>25</v>
      </c>
      <c r="C27" s="19"/>
      <c r="D27" s="6"/>
      <c r="E27" s="6"/>
      <c r="F27" s="6"/>
    </row>
    <row r="28" spans="1:6" ht="30" customHeight="1" x14ac:dyDescent="0.25">
      <c r="A28" s="12" t="s">
        <v>63</v>
      </c>
      <c r="B28" s="39" t="s">
        <v>26</v>
      </c>
      <c r="C28" s="19"/>
      <c r="D28" s="6"/>
      <c r="E28" s="6"/>
      <c r="F28" s="6"/>
    </row>
    <row r="29" spans="1:6" ht="30" customHeight="1" x14ac:dyDescent="0.25">
      <c r="A29" s="12" t="s">
        <v>64</v>
      </c>
      <c r="B29" s="4" t="s">
        <v>27</v>
      </c>
      <c r="C29" s="19"/>
      <c r="D29" s="6"/>
      <c r="E29" s="6"/>
      <c r="F29" s="6"/>
    </row>
    <row r="30" spans="1:6" ht="30" customHeight="1" x14ac:dyDescent="0.25">
      <c r="A30" s="12" t="s">
        <v>65</v>
      </c>
      <c r="B30" s="40" t="s">
        <v>133</v>
      </c>
      <c r="C30" s="19"/>
      <c r="D30" s="6"/>
      <c r="E30" s="6"/>
      <c r="F30" s="6"/>
    </row>
    <row r="31" spans="1:6" ht="30" customHeight="1" x14ac:dyDescent="0.25">
      <c r="A31" s="12" t="s">
        <v>66</v>
      </c>
      <c r="B31" s="40" t="s">
        <v>28</v>
      </c>
      <c r="C31" s="19"/>
      <c r="D31" s="6"/>
      <c r="E31" s="6"/>
      <c r="F31" s="6"/>
    </row>
    <row r="32" spans="1:6" ht="30" customHeight="1" x14ac:dyDescent="0.25">
      <c r="A32" s="12" t="s">
        <v>67</v>
      </c>
      <c r="B32" s="40" t="s">
        <v>29</v>
      </c>
      <c r="C32" s="19"/>
      <c r="D32" s="6"/>
      <c r="E32" s="6"/>
      <c r="F32" s="6"/>
    </row>
    <row r="33" spans="1:6" ht="30" customHeight="1" x14ac:dyDescent="0.25">
      <c r="A33" s="12" t="s">
        <v>68</v>
      </c>
      <c r="B33" s="40" t="s">
        <v>30</v>
      </c>
      <c r="C33" s="19"/>
      <c r="D33" s="6"/>
      <c r="E33" s="6"/>
      <c r="F33" s="6"/>
    </row>
    <row r="34" spans="1:6" ht="30" customHeight="1" x14ac:dyDescent="0.25">
      <c r="A34" s="12" t="s">
        <v>69</v>
      </c>
      <c r="B34" s="40" t="s">
        <v>134</v>
      </c>
      <c r="C34" s="19"/>
      <c r="D34" s="6"/>
      <c r="E34" s="6"/>
      <c r="F34" s="6"/>
    </row>
    <row r="35" spans="1:6" ht="30" customHeight="1" x14ac:dyDescent="0.25">
      <c r="A35" s="11" t="s">
        <v>31</v>
      </c>
      <c r="B35" s="104" t="s">
        <v>32</v>
      </c>
      <c r="C35" s="15" t="s">
        <v>138</v>
      </c>
      <c r="D35" s="107">
        <f>D36+D37</f>
        <v>0</v>
      </c>
      <c r="E35" s="107">
        <f>E36+E37</f>
        <v>0</v>
      </c>
      <c r="F35" s="107">
        <f>F36+F37</f>
        <v>0</v>
      </c>
    </row>
    <row r="36" spans="1:6" ht="30" customHeight="1" x14ac:dyDescent="0.25">
      <c r="A36" s="12" t="s">
        <v>70</v>
      </c>
      <c r="B36" s="103" t="s">
        <v>76</v>
      </c>
      <c r="C36" s="18"/>
      <c r="D36" s="6"/>
      <c r="E36" s="6"/>
      <c r="F36" s="6"/>
    </row>
    <row r="37" spans="1:6" ht="30" customHeight="1" x14ac:dyDescent="0.25">
      <c r="A37" s="12" t="s">
        <v>71</v>
      </c>
      <c r="B37" s="103" t="s">
        <v>77</v>
      </c>
      <c r="C37" s="18"/>
      <c r="D37" s="6"/>
      <c r="E37" s="6"/>
      <c r="F37" s="6"/>
    </row>
    <row r="38" spans="1:6" ht="30" customHeight="1" x14ac:dyDescent="0.25">
      <c r="A38" s="11" t="s">
        <v>33</v>
      </c>
      <c r="B38" s="104" t="s">
        <v>34</v>
      </c>
      <c r="C38" s="15" t="s">
        <v>139</v>
      </c>
      <c r="D38" s="107">
        <f>D39+D40</f>
        <v>8541503</v>
      </c>
      <c r="E38" s="107">
        <f>E39+E40</f>
        <v>0</v>
      </c>
      <c r="F38" s="107">
        <f>F39+F40</f>
        <v>0</v>
      </c>
    </row>
    <row r="39" spans="1:6" ht="30" customHeight="1" x14ac:dyDescent="0.25">
      <c r="A39" s="12" t="s">
        <v>72</v>
      </c>
      <c r="B39" s="4" t="s">
        <v>35</v>
      </c>
      <c r="C39" s="19"/>
      <c r="D39" s="6">
        <v>21503</v>
      </c>
      <c r="E39" s="6"/>
      <c r="F39" s="6"/>
    </row>
    <row r="40" spans="1:6" ht="30" customHeight="1" x14ac:dyDescent="0.25">
      <c r="A40" s="12" t="s">
        <v>73</v>
      </c>
      <c r="B40" s="4" t="s">
        <v>36</v>
      </c>
      <c r="C40" s="19"/>
      <c r="D40" s="6">
        <v>8520000</v>
      </c>
      <c r="E40" s="6"/>
      <c r="F40" s="6"/>
    </row>
    <row r="41" spans="1:6" ht="30" customHeight="1" x14ac:dyDescent="0.25">
      <c r="A41" s="16" t="s">
        <v>37</v>
      </c>
      <c r="B41" s="8" t="s">
        <v>42</v>
      </c>
      <c r="C41" s="22" t="s">
        <v>140</v>
      </c>
      <c r="D41" s="27">
        <f>D6+D23+D26+D35+D38</f>
        <v>9923503</v>
      </c>
      <c r="E41" s="27">
        <f>E6+E23+E26+E35+E38</f>
        <v>0</v>
      </c>
      <c r="F41" s="27">
        <f>F6+F23+F26+F35+F38</f>
        <v>0</v>
      </c>
    </row>
    <row r="42" spans="1:6" ht="30" customHeight="1" x14ac:dyDescent="0.25">
      <c r="A42" s="11" t="s">
        <v>39</v>
      </c>
      <c r="B42" s="104" t="s">
        <v>40</v>
      </c>
      <c r="C42" s="23"/>
      <c r="D42" s="107"/>
      <c r="E42" s="107"/>
      <c r="F42" s="107"/>
    </row>
    <row r="43" spans="1:6" ht="30" customHeight="1" x14ac:dyDescent="0.25">
      <c r="A43" s="11" t="s">
        <v>41</v>
      </c>
      <c r="B43" s="104" t="s">
        <v>38</v>
      </c>
      <c r="C43" s="15"/>
      <c r="D43" s="107">
        <f>D41-D42</f>
        <v>9923503</v>
      </c>
      <c r="E43" s="107">
        <f>E41-E42</f>
        <v>0</v>
      </c>
      <c r="F43" s="107">
        <f>F41-F42</f>
        <v>0</v>
      </c>
    </row>
  </sheetData>
  <mergeCells count="2">
    <mergeCell ref="A1:F1"/>
    <mergeCell ref="A3:F3"/>
  </mergeCells>
  <pageMargins left="0.7" right="0.7" top="0.75" bottom="0.75" header="0.3" footer="0.3"/>
  <pageSetup paperSize="9"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Normal="100" workbookViewId="0">
      <selection activeCell="J30" sqref="J30"/>
    </sheetView>
  </sheetViews>
  <sheetFormatPr defaultRowHeight="15" x14ac:dyDescent="0.25"/>
  <cols>
    <col min="1" max="1" width="9.85546875" style="17" customWidth="1"/>
    <col min="2" max="2" width="42.85546875" customWidth="1"/>
    <col min="3" max="3" width="11.5703125" style="17" customWidth="1"/>
    <col min="4" max="4" width="16.85546875" customWidth="1"/>
    <col min="5" max="5" width="16.7109375" customWidth="1"/>
    <col min="6" max="6" width="17.140625" customWidth="1"/>
  </cols>
  <sheetData>
    <row r="1" spans="1:6" x14ac:dyDescent="0.25">
      <c r="A1" s="121" t="s">
        <v>328</v>
      </c>
      <c r="B1" s="121"/>
      <c r="C1" s="121"/>
      <c r="D1" s="121"/>
      <c r="E1" s="121"/>
      <c r="F1" s="121"/>
    </row>
    <row r="2" spans="1:6" x14ac:dyDescent="0.25">
      <c r="A2" s="9"/>
    </row>
    <row r="3" spans="1:6" x14ac:dyDescent="0.25">
      <c r="A3" s="122" t="s">
        <v>329</v>
      </c>
      <c r="B3" s="122"/>
      <c r="C3" s="122"/>
      <c r="D3" s="122"/>
      <c r="E3" s="122"/>
      <c r="F3" s="122"/>
    </row>
    <row r="4" spans="1:6" x14ac:dyDescent="0.25">
      <c r="A4" s="10"/>
      <c r="B4" s="3" t="s">
        <v>0</v>
      </c>
      <c r="C4" s="10" t="s">
        <v>1</v>
      </c>
      <c r="D4" s="3" t="s">
        <v>2</v>
      </c>
      <c r="E4" s="3" t="s">
        <v>3</v>
      </c>
      <c r="F4" s="3" t="s">
        <v>4</v>
      </c>
    </row>
    <row r="5" spans="1:6" ht="27.75" customHeight="1" x14ac:dyDescent="0.25">
      <c r="A5" s="10" t="s">
        <v>44</v>
      </c>
      <c r="B5" s="3" t="s">
        <v>5</v>
      </c>
      <c r="C5" s="10" t="s">
        <v>20</v>
      </c>
      <c r="D5" s="3" t="s">
        <v>18</v>
      </c>
      <c r="E5" s="3" t="s">
        <v>19</v>
      </c>
      <c r="F5" s="3" t="s">
        <v>6</v>
      </c>
    </row>
    <row r="6" spans="1:6" ht="30" customHeight="1" x14ac:dyDescent="0.25">
      <c r="A6" s="15" t="s">
        <v>7</v>
      </c>
      <c r="B6" s="32" t="s">
        <v>81</v>
      </c>
      <c r="C6" s="15" t="s">
        <v>141</v>
      </c>
      <c r="D6" s="24">
        <f>'6a) melléklet'!D6+'6b) melléklet'!D6+'6c) melléklet'!D6</f>
        <v>80464527</v>
      </c>
      <c r="E6" s="24"/>
      <c r="F6" s="24"/>
    </row>
    <row r="7" spans="1:6" ht="30" customHeight="1" x14ac:dyDescent="0.25">
      <c r="A7" s="18" t="s">
        <v>45</v>
      </c>
      <c r="B7" s="5" t="s">
        <v>82</v>
      </c>
      <c r="C7" s="18"/>
      <c r="D7" s="112">
        <f>'6a) melléklet'!D7+'6b) melléklet'!D7+'6c) melléklet'!D7</f>
        <v>79249223</v>
      </c>
      <c r="E7" s="6"/>
      <c r="F7" s="6"/>
    </row>
    <row r="8" spans="1:6" ht="30" customHeight="1" x14ac:dyDescent="0.25">
      <c r="A8" s="18" t="s">
        <v>46</v>
      </c>
      <c r="B8" s="5" t="s">
        <v>83</v>
      </c>
      <c r="C8" s="18"/>
      <c r="D8" s="112">
        <f>'6a) melléklet'!D8+'6b) melléklet'!D8+'6c) melléklet'!D8</f>
        <v>1215304</v>
      </c>
      <c r="E8" s="6"/>
      <c r="F8" s="6"/>
    </row>
    <row r="9" spans="1:6" ht="30" customHeight="1" x14ac:dyDescent="0.25">
      <c r="A9" s="15" t="s">
        <v>21</v>
      </c>
      <c r="B9" s="1" t="s">
        <v>84</v>
      </c>
      <c r="C9" s="15" t="s">
        <v>142</v>
      </c>
      <c r="D9" s="112">
        <f>'6a) melléklet'!D9+'6b) melléklet'!D9+'6c) melléklet'!D9</f>
        <v>12109819</v>
      </c>
      <c r="E9" s="24"/>
      <c r="F9" s="24"/>
    </row>
    <row r="10" spans="1:6" ht="30" customHeight="1" x14ac:dyDescent="0.25">
      <c r="A10" s="18" t="s">
        <v>61</v>
      </c>
      <c r="B10" s="5" t="s">
        <v>85</v>
      </c>
      <c r="C10" s="18"/>
      <c r="D10" s="112">
        <f>'6a) melléklet'!D10+'6b) melléklet'!D10+'6c) melléklet'!D10</f>
        <v>12109819</v>
      </c>
      <c r="E10" s="6"/>
      <c r="F10" s="6"/>
    </row>
    <row r="11" spans="1:6" ht="30" customHeight="1" x14ac:dyDescent="0.25">
      <c r="A11" s="18" t="s">
        <v>80</v>
      </c>
      <c r="B11" s="5" t="s">
        <v>86</v>
      </c>
      <c r="C11" s="18"/>
      <c r="D11" s="112">
        <f>'6a) melléklet'!D11+'6b) melléklet'!D11+'6c) melléklet'!D11</f>
        <v>0</v>
      </c>
      <c r="E11" s="6"/>
      <c r="F11" s="6"/>
    </row>
    <row r="12" spans="1:6" ht="30" customHeight="1" x14ac:dyDescent="0.25">
      <c r="A12" s="18" t="s">
        <v>118</v>
      </c>
      <c r="B12" s="5" t="s">
        <v>87</v>
      </c>
      <c r="C12" s="18"/>
      <c r="D12" s="112">
        <f>'6a) melléklet'!D12+'6b) melléklet'!D12+'6c) melléklet'!D12</f>
        <v>0</v>
      </c>
      <c r="E12" s="6"/>
      <c r="F12" s="6"/>
    </row>
    <row r="13" spans="1:6" ht="30" customHeight="1" x14ac:dyDescent="0.25">
      <c r="A13" s="18" t="s">
        <v>119</v>
      </c>
      <c r="B13" s="5" t="s">
        <v>88</v>
      </c>
      <c r="C13" s="18"/>
      <c r="D13" s="112">
        <f>'6a) melléklet'!D13+'6b) melléklet'!D13+'6c) melléklet'!D13</f>
        <v>0</v>
      </c>
      <c r="E13" s="6"/>
      <c r="F13" s="6"/>
    </row>
    <row r="14" spans="1:6" ht="30" customHeight="1" x14ac:dyDescent="0.25">
      <c r="A14" s="18" t="s">
        <v>120</v>
      </c>
      <c r="B14" s="5" t="s">
        <v>89</v>
      </c>
      <c r="C14" s="18"/>
      <c r="D14" s="112">
        <f>'6a) melléklet'!D14+'6b) melléklet'!D14+'6c) melléklet'!D14</f>
        <v>0</v>
      </c>
      <c r="E14" s="6"/>
      <c r="F14" s="6"/>
    </row>
    <row r="15" spans="1:6" ht="30" customHeight="1" x14ac:dyDescent="0.25">
      <c r="A15" s="15" t="s">
        <v>23</v>
      </c>
      <c r="B15" s="1" t="s">
        <v>90</v>
      </c>
      <c r="C15" s="15" t="s">
        <v>143</v>
      </c>
      <c r="D15" s="112">
        <f>'6a) melléklet'!D15+'6b) melléklet'!D15+'6c) melléklet'!D15</f>
        <v>21346331</v>
      </c>
      <c r="E15" s="24"/>
      <c r="F15" s="24"/>
    </row>
    <row r="16" spans="1:6" ht="30" customHeight="1" x14ac:dyDescent="0.25">
      <c r="A16" s="18" t="s">
        <v>62</v>
      </c>
      <c r="B16" s="5" t="s">
        <v>91</v>
      </c>
      <c r="C16" s="18"/>
      <c r="D16" s="112">
        <f>'6a) melléklet'!D16+'6b) melléklet'!D16+'6c) melléklet'!D16</f>
        <v>1508900</v>
      </c>
      <c r="E16" s="6"/>
      <c r="F16" s="6"/>
    </row>
    <row r="17" spans="1:6" ht="30" customHeight="1" x14ac:dyDescent="0.25">
      <c r="A17" s="18" t="s">
        <v>63</v>
      </c>
      <c r="B17" s="5" t="s">
        <v>92</v>
      </c>
      <c r="C17" s="18"/>
      <c r="D17" s="112">
        <f>'6a) melléklet'!D17+'6b) melléklet'!D17+'6c) melléklet'!D17</f>
        <v>118570</v>
      </c>
      <c r="E17" s="6"/>
      <c r="F17" s="6"/>
    </row>
    <row r="18" spans="1:6" ht="30" customHeight="1" x14ac:dyDescent="0.25">
      <c r="A18" s="18" t="s">
        <v>64</v>
      </c>
      <c r="B18" s="5" t="s">
        <v>93</v>
      </c>
      <c r="C18" s="18"/>
      <c r="D18" s="112">
        <f>'6a) melléklet'!D18+'6b) melléklet'!D18+'6c) melléklet'!D18</f>
        <v>15509763</v>
      </c>
      <c r="E18" s="6"/>
      <c r="F18" s="6"/>
    </row>
    <row r="19" spans="1:6" ht="30" customHeight="1" x14ac:dyDescent="0.25">
      <c r="A19" s="18" t="s">
        <v>65</v>
      </c>
      <c r="B19" s="5" t="s">
        <v>94</v>
      </c>
      <c r="C19" s="18"/>
      <c r="D19" s="112">
        <f>'6a) melléklet'!D19+'6b) melléklet'!D19+'6c) melléklet'!D19</f>
        <v>0</v>
      </c>
      <c r="E19" s="6"/>
      <c r="F19" s="6"/>
    </row>
    <row r="20" spans="1:6" ht="30" customHeight="1" x14ac:dyDescent="0.25">
      <c r="A20" s="18" t="s">
        <v>66</v>
      </c>
      <c r="B20" s="5" t="s">
        <v>95</v>
      </c>
      <c r="C20" s="18"/>
      <c r="D20" s="112">
        <f>'6a) melléklet'!D20+'6b) melléklet'!D20+'6c) melléklet'!D20</f>
        <v>4209098</v>
      </c>
      <c r="E20" s="6"/>
      <c r="F20" s="6"/>
    </row>
    <row r="21" spans="1:6" ht="30" customHeight="1" x14ac:dyDescent="0.25">
      <c r="A21" s="18" t="s">
        <v>121</v>
      </c>
      <c r="B21" s="5" t="s">
        <v>96</v>
      </c>
      <c r="C21" s="18"/>
      <c r="D21" s="112">
        <f>'6a) melléklet'!D21+'6b) melléklet'!D21+'6c) melléklet'!D21</f>
        <v>4139098</v>
      </c>
      <c r="E21" s="6"/>
      <c r="F21" s="6"/>
    </row>
    <row r="22" spans="1:6" ht="30" customHeight="1" x14ac:dyDescent="0.25">
      <c r="A22" s="18" t="s">
        <v>122</v>
      </c>
      <c r="B22" s="5" t="s">
        <v>97</v>
      </c>
      <c r="C22" s="18"/>
      <c r="D22" s="112">
        <f>'6a) melléklet'!D22+'6b) melléklet'!D22+'6c) melléklet'!D22</f>
        <v>0</v>
      </c>
      <c r="E22" s="6"/>
      <c r="F22" s="6"/>
    </row>
    <row r="23" spans="1:6" ht="30" customHeight="1" x14ac:dyDescent="0.25">
      <c r="A23" s="18" t="s">
        <v>123</v>
      </c>
      <c r="B23" s="5" t="s">
        <v>98</v>
      </c>
      <c r="C23" s="18"/>
      <c r="D23" s="112">
        <f>'6a) melléklet'!D23+'6b) melléklet'!D23+'6c) melléklet'!D23</f>
        <v>0</v>
      </c>
      <c r="E23" s="6"/>
      <c r="F23" s="24"/>
    </row>
    <row r="24" spans="1:6" ht="30" customHeight="1" x14ac:dyDescent="0.25">
      <c r="A24" s="18" t="s">
        <v>124</v>
      </c>
      <c r="B24" s="5" t="s">
        <v>99</v>
      </c>
      <c r="C24" s="18"/>
      <c r="D24" s="112">
        <f>'6a) melléklet'!D24+'6b) melléklet'!D24+'6c) melléklet'!D24</f>
        <v>70000</v>
      </c>
      <c r="E24" s="6"/>
      <c r="F24" s="24"/>
    </row>
    <row r="25" spans="1:6" ht="30" customHeight="1" x14ac:dyDescent="0.25">
      <c r="A25" s="15" t="s">
        <v>31</v>
      </c>
      <c r="B25" s="1" t="s">
        <v>100</v>
      </c>
      <c r="C25" s="15" t="s">
        <v>144</v>
      </c>
      <c r="D25" s="112">
        <f>'6a) melléklet'!D25+'6b) melléklet'!D25+'6c) melléklet'!D25</f>
        <v>0</v>
      </c>
      <c r="E25" s="24"/>
      <c r="F25" s="6"/>
    </row>
    <row r="26" spans="1:6" ht="30" customHeight="1" x14ac:dyDescent="0.25">
      <c r="A26" s="15" t="s">
        <v>33</v>
      </c>
      <c r="B26" s="1" t="s">
        <v>101</v>
      </c>
      <c r="C26" s="15" t="s">
        <v>145</v>
      </c>
      <c r="D26" s="112">
        <f>'6a) melléklet'!D26+'6b) melléklet'!D26+'6c) melléklet'!D26</f>
        <v>0</v>
      </c>
      <c r="E26" s="24"/>
      <c r="F26" s="24"/>
    </row>
    <row r="27" spans="1:6" ht="30" customHeight="1" x14ac:dyDescent="0.25">
      <c r="A27" s="15" t="s">
        <v>102</v>
      </c>
      <c r="B27" s="1" t="s">
        <v>103</v>
      </c>
      <c r="C27" s="15" t="s">
        <v>146</v>
      </c>
      <c r="D27" s="112">
        <f>'6a) melléklet'!D27+'6b) melléklet'!D27+'6c) melléklet'!D27</f>
        <v>584200</v>
      </c>
      <c r="E27" s="24"/>
      <c r="F27" s="6"/>
    </row>
    <row r="28" spans="1:6" ht="30" customHeight="1" x14ac:dyDescent="0.25">
      <c r="A28" s="15" t="s">
        <v>41</v>
      </c>
      <c r="B28" s="1" t="s">
        <v>104</v>
      </c>
      <c r="C28" s="15" t="s">
        <v>145</v>
      </c>
      <c r="D28" s="112">
        <f>'6a) melléklet'!D28+'6b) melléklet'!D28+'6c) melléklet'!D28</f>
        <v>0</v>
      </c>
      <c r="E28" s="24"/>
      <c r="F28" s="24"/>
    </row>
    <row r="29" spans="1:6" ht="42" customHeight="1" x14ac:dyDescent="0.25">
      <c r="A29" s="18" t="s">
        <v>125</v>
      </c>
      <c r="B29" s="5" t="s">
        <v>348</v>
      </c>
      <c r="C29" s="18"/>
      <c r="D29" s="112">
        <f>'6a) melléklet'!D29+'6b) melléklet'!D29+'6c) melléklet'!D29</f>
        <v>0</v>
      </c>
      <c r="E29" s="6"/>
      <c r="F29" s="6"/>
    </row>
    <row r="30" spans="1:6" ht="45.75" customHeight="1" x14ac:dyDescent="0.25">
      <c r="A30" s="18" t="s">
        <v>126</v>
      </c>
      <c r="B30" s="5" t="s">
        <v>105</v>
      </c>
      <c r="C30" s="18"/>
      <c r="D30" s="112">
        <f>'6a) melléklet'!D30+'6b) melléklet'!D30+'6c) melléklet'!D30</f>
        <v>0</v>
      </c>
      <c r="E30" s="6"/>
      <c r="F30" s="6"/>
    </row>
    <row r="31" spans="1:6" ht="30" customHeight="1" x14ac:dyDescent="0.25">
      <c r="A31" s="18" t="s">
        <v>127</v>
      </c>
      <c r="B31" s="5" t="s">
        <v>106</v>
      </c>
      <c r="C31" s="18"/>
      <c r="D31" s="112">
        <f>'6a) melléklet'!D31+'6b) melléklet'!D31+'6c) melléklet'!D31</f>
        <v>0</v>
      </c>
      <c r="E31" s="6"/>
      <c r="F31" s="6"/>
    </row>
    <row r="32" spans="1:6" ht="30" customHeight="1" x14ac:dyDescent="0.25">
      <c r="A32" s="15" t="s">
        <v>107</v>
      </c>
      <c r="B32" s="1" t="s">
        <v>108</v>
      </c>
      <c r="C32" s="15" t="s">
        <v>147</v>
      </c>
      <c r="D32" s="112">
        <f>'6a) melléklet'!D32+'6b) melléklet'!D32+'6c) melléklet'!D32</f>
        <v>0</v>
      </c>
      <c r="E32" s="24"/>
      <c r="F32" s="6"/>
    </row>
    <row r="33" spans="1:6" ht="30" customHeight="1" x14ac:dyDescent="0.25">
      <c r="A33" s="15" t="s">
        <v>109</v>
      </c>
      <c r="B33" s="1" t="s">
        <v>110</v>
      </c>
      <c r="C33" s="15" t="s">
        <v>148</v>
      </c>
      <c r="D33" s="112">
        <f>'6a) melléklet'!D33+'6b) melléklet'!D33+'6c) melléklet'!D33</f>
        <v>0</v>
      </c>
      <c r="E33" s="24"/>
      <c r="F33" s="24"/>
    </row>
    <row r="34" spans="1:6" ht="30" customHeight="1" x14ac:dyDescent="0.25">
      <c r="A34" s="18" t="s">
        <v>128</v>
      </c>
      <c r="B34" s="5" t="s">
        <v>346</v>
      </c>
      <c r="C34" s="18"/>
      <c r="D34" s="112">
        <f>'6a) melléklet'!D34+'6b) melléklet'!D34+'6c) melléklet'!D34</f>
        <v>0</v>
      </c>
      <c r="E34" s="6"/>
      <c r="F34" s="6"/>
    </row>
    <row r="35" spans="1:6" ht="30" customHeight="1" x14ac:dyDescent="0.25">
      <c r="A35" s="18" t="s">
        <v>129</v>
      </c>
      <c r="B35" s="5" t="s">
        <v>111</v>
      </c>
      <c r="C35" s="18"/>
      <c r="D35" s="112">
        <f>'6a) melléklet'!D35+'6b) melléklet'!D35+'6c) melléklet'!D35</f>
        <v>0</v>
      </c>
      <c r="E35" s="6"/>
      <c r="F35" s="24"/>
    </row>
    <row r="36" spans="1:6" ht="30" customHeight="1" x14ac:dyDescent="0.25">
      <c r="A36" s="18" t="s">
        <v>130</v>
      </c>
      <c r="B36" s="5" t="s">
        <v>112</v>
      </c>
      <c r="C36" s="18"/>
      <c r="D36" s="112">
        <f>'6a) melléklet'!D36+'6b) melléklet'!D36+'6c) melléklet'!D36</f>
        <v>0</v>
      </c>
      <c r="E36" s="6"/>
      <c r="F36" s="6"/>
    </row>
    <row r="37" spans="1:6" ht="30" customHeight="1" x14ac:dyDescent="0.25">
      <c r="A37" s="18" t="s">
        <v>131</v>
      </c>
      <c r="B37" s="5" t="s">
        <v>350</v>
      </c>
      <c r="C37" s="18"/>
      <c r="D37" s="112">
        <f>'6a) melléklet'!D37+'6b) melléklet'!D37+'6c) melléklet'!D37</f>
        <v>0</v>
      </c>
      <c r="E37" s="6"/>
      <c r="F37" s="6"/>
    </row>
    <row r="38" spans="1:6" ht="30" customHeight="1" x14ac:dyDescent="0.25">
      <c r="A38" s="15" t="s">
        <v>113</v>
      </c>
      <c r="B38" s="33" t="s">
        <v>132</v>
      </c>
      <c r="C38" s="15" t="s">
        <v>149</v>
      </c>
      <c r="D38" s="112">
        <f>'6a) melléklet'!D38+'6b) melléklet'!D38+'6c) melléklet'!D38</f>
        <v>114504877</v>
      </c>
      <c r="E38" s="24"/>
      <c r="F38" s="24"/>
    </row>
    <row r="39" spans="1:6" ht="30" customHeight="1" x14ac:dyDescent="0.25">
      <c r="A39" s="15" t="s">
        <v>115</v>
      </c>
      <c r="B39" s="5" t="s">
        <v>116</v>
      </c>
      <c r="C39" s="15"/>
      <c r="D39" s="112">
        <f>'6a) melléklet'!D39+'6b) melléklet'!D39+'6c) melléklet'!D39</f>
        <v>0</v>
      </c>
      <c r="E39" s="24"/>
      <c r="F39" s="24"/>
    </row>
    <row r="40" spans="1:6" ht="30" customHeight="1" x14ac:dyDescent="0.25">
      <c r="A40" s="15" t="s">
        <v>117</v>
      </c>
      <c r="B40" s="1" t="s">
        <v>114</v>
      </c>
      <c r="C40" s="15"/>
      <c r="D40" s="112">
        <f>'6a) melléklet'!D40+'6b) melléklet'!D40+'6c) melléklet'!D40</f>
        <v>114504877</v>
      </c>
      <c r="E40" s="24"/>
      <c r="F40" s="24"/>
    </row>
    <row r="41" spans="1:6" ht="30" customHeight="1" x14ac:dyDescent="0.25">
      <c r="A41" s="34"/>
      <c r="B41" s="35"/>
      <c r="C41" s="36"/>
      <c r="D41" s="37"/>
      <c r="E41" s="37"/>
      <c r="F41" s="37"/>
    </row>
    <row r="42" spans="1:6" ht="30" customHeight="1" x14ac:dyDescent="0.25">
      <c r="A42" s="34"/>
      <c r="B42" s="35"/>
      <c r="C42" s="38"/>
      <c r="D42" s="37"/>
      <c r="E42" s="37"/>
      <c r="F42" s="37"/>
    </row>
  </sheetData>
  <mergeCells count="2">
    <mergeCell ref="A1:F1"/>
    <mergeCell ref="A3:F3"/>
  </mergeCells>
  <pageMargins left="0.7" right="0.7" top="0.75" bottom="0.75" header="0.3" footer="0.3"/>
  <pageSetup paperSize="9" scale="76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29</vt:i4>
      </vt:variant>
    </vt:vector>
  </HeadingPairs>
  <TitlesOfParts>
    <vt:vector size="29" baseType="lpstr">
      <vt:lpstr>1.melléklet</vt:lpstr>
      <vt:lpstr>2.melléklet</vt:lpstr>
      <vt:lpstr>3. melléklet</vt:lpstr>
      <vt:lpstr>4. melléklet</vt:lpstr>
      <vt:lpstr>5. melléklet</vt:lpstr>
      <vt:lpstr>5a) melléklet</vt:lpstr>
      <vt:lpstr>5b) melléklet</vt:lpstr>
      <vt:lpstr>5c) melléklet </vt:lpstr>
      <vt:lpstr>6. mellélet</vt:lpstr>
      <vt:lpstr>6a) melléklet</vt:lpstr>
      <vt:lpstr>Munka2</vt:lpstr>
      <vt:lpstr>6b) melléklet</vt:lpstr>
      <vt:lpstr>6c)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15a) melléklet</vt:lpstr>
      <vt:lpstr>15b) mellélet</vt:lpstr>
      <vt:lpstr>Munka1</vt:lpstr>
      <vt:lpstr>Munka3</vt:lpstr>
      <vt:lpstr>Munka4</vt:lpstr>
      <vt:lpstr>Munka5</vt:lpstr>
      <vt:lpstr>Munka6</vt:lpstr>
      <vt:lpstr>Munka7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kincsolg</cp:lastModifiedBy>
  <cp:lastPrinted>2021-02-16T15:13:34Z</cp:lastPrinted>
  <dcterms:created xsi:type="dcterms:W3CDTF">2018-02-13T16:53:39Z</dcterms:created>
  <dcterms:modified xsi:type="dcterms:W3CDTF">2021-02-16T15:13:44Z</dcterms:modified>
</cp:coreProperties>
</file>